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Summary" sheetId="1" r:id="rId1"/>
    <sheet name="Details" sheetId="2" r:id="rId2"/>
  </sheets>
  <definedNames/>
  <calcPr fullCalcOnLoad="1"/>
</workbook>
</file>

<file path=xl/sharedStrings.xml><?xml version="1.0" encoding="utf-8"?>
<sst xmlns="http://schemas.openxmlformats.org/spreadsheetml/2006/main" count="384" uniqueCount="276">
  <si>
    <t>DATE</t>
  </si>
  <si>
    <t>Full $95</t>
  </si>
  <si>
    <t>Extra(PremiumDues/Cont)</t>
  </si>
  <si>
    <t>Reduced(Retired,Student,Resident,Associate)</t>
  </si>
  <si>
    <t>Interest/Other Income</t>
  </si>
  <si>
    <t>FromReserves/Other</t>
  </si>
  <si>
    <t>IncomeTotal</t>
  </si>
  <si>
    <t>CAM,Inc.</t>
  </si>
  <si>
    <t>Meetings</t>
  </si>
  <si>
    <t>Communication</t>
  </si>
  <si>
    <t>Bank&amp;OtherAdmin</t>
  </si>
  <si>
    <t>ExpTotal</t>
  </si>
  <si>
    <t>Description</t>
  </si>
  <si>
    <t>PayPalChange</t>
  </si>
  <si>
    <t>PayPalBalance</t>
  </si>
  <si>
    <t>TSCU Change</t>
  </si>
  <si>
    <t>TSCU Balance (checking)</t>
  </si>
  <si>
    <t>WorkingBalance</t>
  </si>
  <si>
    <t>Savings</t>
  </si>
  <si>
    <t>Grand Total</t>
  </si>
  <si>
    <t>Cumulative</t>
  </si>
  <si>
    <t>(Budget--&gt;</t>
  </si>
  <si>
    <t>**9500**</t>
  </si>
  <si>
    <t>**1200**</t>
  </si>
  <si>
    <t>**1000**</t>
  </si>
  <si>
    <t>**N/A**</t>
  </si>
  <si>
    <t>**320**</t>
  </si>
  <si>
    <t>**12020**</t>
  </si>
  <si>
    <t>**8100**</t>
  </si>
  <si>
    <t>**800**</t>
  </si>
  <si>
    <t>***********</t>
  </si>
  <si>
    <t>2011.11.02</t>
  </si>
  <si>
    <t>PayPal Monthly Fee</t>
  </si>
  <si>
    <t>2011.10.31</t>
  </si>
  <si>
    <t>Interest</t>
  </si>
  <si>
    <t>2011.10.23</t>
  </si>
  <si>
    <t>Farmer, Frank - Dues</t>
  </si>
  <si>
    <t>2011.10.19</t>
  </si>
  <si>
    <t>Sands, Lawrence K. - Dues</t>
  </si>
  <si>
    <t>2011.10.05</t>
  </si>
  <si>
    <t>Felsen, James David - Dues</t>
  </si>
  <si>
    <t>2011.10.03</t>
  </si>
  <si>
    <t>Safran, Marc - Dues</t>
  </si>
  <si>
    <t>Holcombe, David J. - Dues</t>
  </si>
  <si>
    <t>2011.10.02</t>
  </si>
  <si>
    <t>Mallory, Dennis - Dues</t>
  </si>
  <si>
    <t>Buttery, Kim - Dues</t>
  </si>
  <si>
    <t>2011.10.01</t>
  </si>
  <si>
    <t>Chancellor, David - Dues</t>
  </si>
  <si>
    <t>Alexander, Charles - Dues</t>
  </si>
  <si>
    <t>***500***</t>
  </si>
  <si>
    <t>**3867**</t>
  </si>
  <si>
    <t>**850**</t>
  </si>
  <si>
    <t>**1077**</t>
  </si>
  <si>
    <t>**120**</t>
  </si>
  <si>
    <t>**1079**</t>
  </si>
  <si>
    <t>***165***`</t>
  </si>
  <si>
    <t>***200***</t>
  </si>
  <si>
    <t>***648***</t>
  </si>
  <si>
    <t>*330*)</t>
  </si>
  <si>
    <t>TOTAL --&gt;</t>
  </si>
  <si>
    <t>2011.11.08</t>
  </si>
  <si>
    <t>Visconti, Adam - Dues</t>
  </si>
  <si>
    <t>2011.11.12</t>
  </si>
  <si>
    <t>Drapun, Blanche - Dues</t>
  </si>
  <si>
    <t>2011.11.13</t>
  </si>
  <si>
    <t>Gioia, Phillip C - Dues</t>
  </si>
  <si>
    <t>2011.11.15</t>
  </si>
  <si>
    <t>Levin, Ilse - Dues</t>
  </si>
  <si>
    <t>Goldbaum, Gary M. - Dues</t>
  </si>
  <si>
    <t>2011.11.22</t>
  </si>
  <si>
    <t>Lurie, Perrianne - Dues</t>
  </si>
  <si>
    <t>Kuo, Tony - Dues</t>
  </si>
  <si>
    <t>Reedy, Stan - Dues</t>
  </si>
  <si>
    <t>Grossman, Nathan - Dues</t>
  </si>
  <si>
    <t>2011.11.30</t>
  </si>
  <si>
    <t>2011.12.02</t>
  </si>
  <si>
    <t>Panny, Susan - Dues</t>
  </si>
  <si>
    <t>Travnicek, Robert G. - Dues</t>
  </si>
  <si>
    <t>Dowe, Tisha - Dues</t>
  </si>
  <si>
    <t>Tsou, Walter - Dues</t>
  </si>
  <si>
    <t>Landers, Karen A. - Dues</t>
  </si>
  <si>
    <t>Brooks, Robert G. - Dues</t>
  </si>
  <si>
    <t>Fulmer, Hugh - Dues</t>
  </si>
  <si>
    <t>Keck, C. William - Dues</t>
  </si>
  <si>
    <t>Spangler, Kenneth - Dues</t>
  </si>
  <si>
    <t>2011.12.06</t>
  </si>
  <si>
    <t>2011.12.04</t>
  </si>
  <si>
    <t>2011.12.03</t>
  </si>
  <si>
    <t>2011.12.07</t>
  </si>
  <si>
    <t>2011.12.13</t>
  </si>
  <si>
    <t>Taylor, Jessie Roma - Dues</t>
  </si>
  <si>
    <t>Fazen, Louis - Dues</t>
  </si>
  <si>
    <t>2011.12.16</t>
  </si>
  <si>
    <t>Rausa, Alfio - Dues</t>
  </si>
  <si>
    <t>2011.12.17</t>
  </si>
  <si>
    <t>Lane, Dorothy S. - Dues</t>
  </si>
  <si>
    <t>CAM fees/expenses, Nov 2011</t>
  </si>
  <si>
    <t>2011.12.23</t>
  </si>
  <si>
    <t>Antonio, Carl Abelardo - Dues</t>
  </si>
  <si>
    <t>2011.12.31</t>
  </si>
  <si>
    <t>2012.01.01</t>
  </si>
  <si>
    <t>Lando, James - Dues</t>
  </si>
  <si>
    <t>Blumenthal, Daniel - Dues</t>
  </si>
  <si>
    <t>England, Bob - Dues</t>
  </si>
  <si>
    <t>2012.01.03</t>
  </si>
  <si>
    <t>2012.01.05</t>
  </si>
  <si>
    <t>2012.01.04</t>
  </si>
  <si>
    <t>Frank, Erica - Dues</t>
  </si>
  <si>
    <t>Nicola, Bud - Dues</t>
  </si>
  <si>
    <t>Flagg, Seth - Dues</t>
  </si>
  <si>
    <t>2012.01.11</t>
  </si>
  <si>
    <t>CAM fees, Dec 2011</t>
  </si>
  <si>
    <t>Whitacre, Vicki Ann - Dues</t>
  </si>
  <si>
    <t>2012.01.17</t>
  </si>
  <si>
    <t>Mahjoub, Hani - Dues</t>
  </si>
  <si>
    <t>Foster, Susan R. - Dues</t>
  </si>
  <si>
    <t>2012.01.19</t>
  </si>
  <si>
    <t>Eichold, Bernard H. - Dues</t>
  </si>
  <si>
    <t>Coleman, Thomas - Dues</t>
  </si>
  <si>
    <t>Biek, Richard W. - Dues</t>
  </si>
  <si>
    <t>Dato paid WiFi for Fall mtg.</t>
  </si>
  <si>
    <t>2011.11.02?</t>
  </si>
  <si>
    <t>Dato paid Wild Apricot</t>
  </si>
  <si>
    <t>2011.11.01</t>
  </si>
  <si>
    <t>2011.12.01</t>
  </si>
  <si>
    <t>Heshmati, Heidar - Dues</t>
  </si>
  <si>
    <t>Williams-Belleza, Linda - Dues</t>
  </si>
  <si>
    <t>Allen, Clarence - Dues</t>
  </si>
  <si>
    <t>Akalu, Sisay - Dues</t>
  </si>
  <si>
    <t>Echenberg, Dean - Dues</t>
  </si>
  <si>
    <t>2012.01.21</t>
  </si>
  <si>
    <t>2012.01.31</t>
  </si>
  <si>
    <t>2012.02.01</t>
  </si>
  <si>
    <t>2012.02.04</t>
  </si>
  <si>
    <t>Ngo-Seidel, Eugenia - Dues</t>
  </si>
  <si>
    <t>Chapman, Karen - Dues</t>
  </si>
  <si>
    <t>2012.02.06</t>
  </si>
  <si>
    <t>Morse, Leonard - Dues</t>
  </si>
  <si>
    <t>2012.02.08</t>
  </si>
  <si>
    <t>2012.02.13</t>
  </si>
  <si>
    <t>Goyal, Arvind - Dues</t>
  </si>
  <si>
    <t>2012.02.25</t>
  </si>
  <si>
    <t>Anderson, Mary - Dues</t>
  </si>
  <si>
    <t>Gunzenhauser, Jeffrey - Dues</t>
  </si>
  <si>
    <t>2012.02.29</t>
  </si>
  <si>
    <t>2012.03.01</t>
  </si>
  <si>
    <t>Beg, Sami - Dues</t>
  </si>
  <si>
    <t>2012.03.02</t>
  </si>
  <si>
    <t>2012.03.06</t>
  </si>
  <si>
    <t>Han, George - Dues</t>
  </si>
  <si>
    <t>Manyindo, Noel - Dues</t>
  </si>
  <si>
    <t>2012.03.07</t>
  </si>
  <si>
    <t>Transfer funds (arrived 2012-03-09)</t>
  </si>
  <si>
    <t>CAM, Jan-Feb services</t>
  </si>
  <si>
    <t>2012.03.12</t>
  </si>
  <si>
    <t>Valpey, Jack - Dues</t>
  </si>
  <si>
    <t>2012.03.24</t>
  </si>
  <si>
    <t>Patel, Akash - Dues</t>
  </si>
  <si>
    <t>Dyrstad, Sarah S. Woodward - Dues</t>
  </si>
  <si>
    <t>Young, Quentin D - Dues</t>
  </si>
  <si>
    <t>Wagner, Gerald A - Dues</t>
  </si>
  <si>
    <t>Sanchez, Rene J - Dues</t>
  </si>
  <si>
    <t>Elsea, William R - Dues</t>
  </si>
  <si>
    <t>Doege, Theodore C - Dues</t>
  </si>
  <si>
    <t>Mayers, Stanley J - Dues</t>
  </si>
  <si>
    <t>Baker, Virginia H - Dues</t>
  </si>
  <si>
    <t>Kirkland, Larry R - Dues</t>
  </si>
  <si>
    <t>Furst, Karen - Dues</t>
  </si>
  <si>
    <t>Mertz, Kristen J - Dues</t>
  </si>
  <si>
    <t>Marable, Sharon - Dues</t>
  </si>
  <si>
    <t>Crowley, Leo - Dues</t>
  </si>
  <si>
    <t>Montgomery, John - Dues</t>
  </si>
  <si>
    <t>Agwunobi, John O - Dues</t>
  </si>
  <si>
    <t>Jones, Robert D - Dues</t>
  </si>
  <si>
    <t>Sorensen, Bonita - Dues</t>
  </si>
  <si>
    <t>Allicock, Dawn - Dues</t>
  </si>
  <si>
    <t>ACPM for Section Council</t>
  </si>
  <si>
    <t>AMA Specialty &amp; Service Soc. Dues</t>
  </si>
  <si>
    <t>2012.03.26</t>
  </si>
  <si>
    <t>2012.03.28</t>
  </si>
  <si>
    <t>Adams, Alfred - Dues</t>
  </si>
  <si>
    <t>Datta, Vivek - Dues</t>
  </si>
  <si>
    <t>2012.03.31</t>
  </si>
  <si>
    <t>2012.04.01</t>
  </si>
  <si>
    <t>2012.04.14</t>
  </si>
  <si>
    <t>Omalu, Bennet - Dues</t>
  </si>
  <si>
    <t>2012.04.18</t>
  </si>
  <si>
    <t>CAM fees, Mar 2012</t>
  </si>
  <si>
    <t>2012.04.30</t>
  </si>
  <si>
    <t>Mack, Douglas A - Dues</t>
  </si>
  <si>
    <t>2012.05.01</t>
  </si>
  <si>
    <t>2012.05.02</t>
  </si>
  <si>
    <t>Mank, Michael - Dues</t>
  </si>
  <si>
    <t>CAM fees, Apr 2012</t>
  </si>
  <si>
    <t>2012.05.05</t>
  </si>
  <si>
    <t>APHA for Nov 2012 room</t>
  </si>
  <si>
    <t>2012.05.09</t>
  </si>
  <si>
    <t>Alonso, Alina - Dues</t>
  </si>
  <si>
    <t>Cundiff, Dave - Dues first installment</t>
  </si>
  <si>
    <t>2012.05.08</t>
  </si>
  <si>
    <t>Kim, Curi - Dues</t>
  </si>
  <si>
    <t>2012.05.31</t>
  </si>
  <si>
    <t>2012.06.01</t>
  </si>
  <si>
    <t>2012.06.02</t>
  </si>
  <si>
    <t>2012.06.06</t>
  </si>
  <si>
    <t>Fazen, Louis - 2013 Dues</t>
  </si>
  <si>
    <t>2012.06.10</t>
  </si>
  <si>
    <t>CAM fees, May 2012</t>
  </si>
  <si>
    <t>Ramos, Diana E - Dues</t>
  </si>
  <si>
    <t>Opening Balance, 2011-2012</t>
  </si>
  <si>
    <t>2011.12.29</t>
  </si>
  <si>
    <t>Drapun dues on hold</t>
  </si>
  <si>
    <t>Drapun restored</t>
  </si>
  <si>
    <t>Kussmaul, Annette - Dues</t>
  </si>
  <si>
    <t>Murphy, Joseph - Dues</t>
  </si>
  <si>
    <t>2012.02.22</t>
  </si>
  <si>
    <t>Drapun chargeback</t>
  </si>
  <si>
    <t>Dato, maybe reimbursement</t>
  </si>
  <si>
    <t>2012.06.11</t>
  </si>
  <si>
    <t>**11100**</t>
  </si>
  <si>
    <t>CURRENT BALANCES:</t>
  </si>
  <si>
    <t xml:space="preserve"> = Working balance, available to pay our current bills.</t>
  </si>
  <si>
    <t>Reset P2 and R2 through U2 to the new top row when revising report summary.</t>
  </si>
  <si>
    <t xml:space="preserve"> = Savings, to cover future costs of Lifetime members.</t>
  </si>
  <si>
    <t xml:space="preserve"> = TOTAL CURRENT BALANCES.</t>
  </si>
  <si>
    <t>(Opening balance 2011-10-01 was $12,940.64.)</t>
  </si>
  <si>
    <t xml:space="preserve"> = Premium dues &amp; additional contributions (budget = $1200)</t>
  </si>
  <si>
    <t xml:space="preserve"> = Active Member dues (budget = $9500)</t>
  </si>
  <si>
    <t xml:space="preserve"> = Reduced dues (retired, in-training, Associate) (budget = $1000)</t>
  </si>
  <si>
    <t xml:space="preserve"> = Transfer from savings for current expenses of Lifetime members.</t>
  </si>
  <si>
    <t>**920**</t>
  </si>
  <si>
    <t xml:space="preserve"> = Management fees to CAM, Inc. (budget $8100)</t>
  </si>
  <si>
    <t xml:space="preserve"> = Interest and other income (not budgeted)</t>
  </si>
  <si>
    <t xml:space="preserve"> = Meeting fees and expenses (budget $1000)</t>
  </si>
  <si>
    <t xml:space="preserve"> = Communications (budget $1200)</t>
  </si>
  <si>
    <t xml:space="preserve"> = Bank fees &amp; other admin (budget $800)</t>
  </si>
  <si>
    <t xml:space="preserve"> = To savings (budget $920)</t>
  </si>
  <si>
    <r>
      <t>FISCAL YEAR ACTIVITY, 2011-10-01 TO PRESENT</t>
    </r>
    <r>
      <rPr>
        <u val="single"/>
        <sz val="11"/>
        <color indexed="8"/>
        <rFont val="Calibri"/>
        <family val="2"/>
      </rPr>
      <t xml:space="preserve"> (Budget for 12 months):</t>
    </r>
  </si>
  <si>
    <t>TREASURER'S COMMENTS:</t>
  </si>
  <si>
    <t>Respectfully submitted,</t>
  </si>
  <si>
    <t>Dave Cundiff, MD, MPH, AAPHP Treasurer</t>
  </si>
  <si>
    <t>Details are in the "Details" sheet of "AAPHP 2011-2012.xls".</t>
  </si>
  <si>
    <t>2012.06.16</t>
  </si>
  <si>
    <t>Alkon paid for speaker hotel, Dr. Sack.</t>
  </si>
  <si>
    <t>2012.06.19</t>
  </si>
  <si>
    <t>Lunze, Karsten - Dues</t>
  </si>
  <si>
    <r>
      <t xml:space="preserve"> = TOTAL INCOME, YEAR TO DATE</t>
    </r>
    <r>
      <rPr>
        <sz val="11"/>
        <color theme="1"/>
        <rFont val="Calibri"/>
        <family val="2"/>
      </rPr>
      <t xml:space="preserve"> (budget $12,020)</t>
    </r>
  </si>
  <si>
    <r>
      <t xml:space="preserve"> = TOTAL EXPENSE, YEAR TO DATE</t>
    </r>
    <r>
      <rPr>
        <sz val="11"/>
        <color theme="1"/>
        <rFont val="Calibri"/>
        <family val="2"/>
      </rPr>
      <t xml:space="preserve"> (budget $12,020)</t>
    </r>
  </si>
  <si>
    <t>2012.07.08</t>
  </si>
  <si>
    <t>CAM fees, June 2012</t>
  </si>
  <si>
    <t>2012.08.05</t>
  </si>
  <si>
    <t>CAM fees, July 2012</t>
  </si>
  <si>
    <t>2012.09.12</t>
  </si>
  <si>
    <t>CAM fees, August 2012</t>
  </si>
  <si>
    <t>2012.08.06</t>
  </si>
  <si>
    <t>Readhead, Heather - Dues</t>
  </si>
  <si>
    <t>2012.09.07</t>
  </si>
  <si>
    <t>Fraser, John - Dues</t>
  </si>
  <si>
    <t>2012.06.30</t>
  </si>
  <si>
    <t>2012.07.31</t>
  </si>
  <si>
    <t>2012.08.31</t>
  </si>
  <si>
    <t>2012.06.25</t>
  </si>
  <si>
    <t>2012.07.01</t>
  </si>
  <si>
    <t>2012.08.03</t>
  </si>
  <si>
    <t>2012.08.01</t>
  </si>
  <si>
    <t>2012.09.01</t>
  </si>
  <si>
    <t>2012.06.27</t>
  </si>
  <si>
    <t>Doug Mack paid med student dues</t>
  </si>
  <si>
    <t>Microphone, Jun 2012 mtg</t>
  </si>
  <si>
    <t>2012.09.11</t>
  </si>
  <si>
    <t>Dato paid AV fee, Oct 2012</t>
  </si>
  <si>
    <t>Anonymous donation</t>
  </si>
  <si>
    <t>2012.09.30</t>
  </si>
  <si>
    <t>AAPHP TREASURER'S REPORT, 2011-10-01 to 2012-09-30:</t>
  </si>
  <si>
    <t>1: Opening balance artificially low, CAM had been paid thru 2011-10-31.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</si>
</sst>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$-409]#,##0.00"/>
    <numFmt numFmtId="166" formatCode="[$-409]dddd\,\ mmmm\ dd\,\ yyyy"/>
    <numFmt numFmtId="167" formatCode="[$-409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35" fillId="0" borderId="0" xfId="0" applyNumberFormat="1" applyFont="1" applyAlignment="1">
      <alignment/>
    </xf>
    <xf numFmtId="0" fontId="0" fillId="0" borderId="0" xfId="0" applyAlignment="1" quotePrefix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35" fillId="0" borderId="0" xfId="0" applyFont="1" applyAlignment="1" quotePrefix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35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64" fontId="35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B30" sqref="A1:B30"/>
    </sheetView>
  </sheetViews>
  <sheetFormatPr defaultColWidth="9.140625" defaultRowHeight="15"/>
  <cols>
    <col min="1" max="1" width="10.140625" style="0" bestFit="1" customWidth="1"/>
    <col min="2" max="2" width="66.28125" style="0" bestFit="1" customWidth="1"/>
  </cols>
  <sheetData>
    <row r="1" ht="15">
      <c r="B1" s="14" t="s">
        <v>274</v>
      </c>
    </row>
    <row r="3" ht="15">
      <c r="B3" s="14" t="s">
        <v>221</v>
      </c>
    </row>
    <row r="4" spans="1:2" ht="15">
      <c r="A4" s="9">
        <f>Details!S2</f>
        <v>4636.609999999993</v>
      </c>
      <c r="B4" s="13" t="s">
        <v>222</v>
      </c>
    </row>
    <row r="5" spans="1:2" ht="15.75" thickBot="1">
      <c r="A5" s="17">
        <f>Details!T2</f>
        <v>8103.67</v>
      </c>
      <c r="B5" s="10" t="s">
        <v>224</v>
      </c>
    </row>
    <row r="6" spans="1:2" ht="15.75" thickTop="1">
      <c r="A6" s="9">
        <f>Details!U2</f>
        <v>12740.279999999993</v>
      </c>
      <c r="B6" s="13" t="s">
        <v>225</v>
      </c>
    </row>
    <row r="7" ht="15">
      <c r="B7" s="5" t="s">
        <v>226</v>
      </c>
    </row>
    <row r="8" ht="15">
      <c r="A8" s="5"/>
    </row>
    <row r="9" ht="15">
      <c r="B9" s="15" t="s">
        <v>238</v>
      </c>
    </row>
    <row r="10" spans="1:2" ht="15">
      <c r="A10" s="16">
        <f>Details!B2</f>
        <v>5795</v>
      </c>
      <c r="B10" s="10" t="s">
        <v>228</v>
      </c>
    </row>
    <row r="11" spans="1:2" ht="15">
      <c r="A11" s="16">
        <f>Details!C2</f>
        <v>1422.92</v>
      </c>
      <c r="B11" s="10" t="s">
        <v>227</v>
      </c>
    </row>
    <row r="12" spans="1:2" ht="15">
      <c r="A12" s="16">
        <f>Details!D2</f>
        <v>1235</v>
      </c>
      <c r="B12" s="10" t="s">
        <v>229</v>
      </c>
    </row>
    <row r="13" spans="1:2" ht="15">
      <c r="A13" s="16">
        <f>Details!E2</f>
        <v>8.159999999999998</v>
      </c>
      <c r="B13" s="10" t="s">
        <v>233</v>
      </c>
    </row>
    <row r="14" spans="1:2" ht="15.75" thickBot="1">
      <c r="A14" s="17">
        <f>Details!F2</f>
        <v>0</v>
      </c>
      <c r="B14" s="10" t="s">
        <v>230</v>
      </c>
    </row>
    <row r="15" spans="1:2" ht="15.75" thickTop="1">
      <c r="A15" s="18">
        <f>Details!G2</f>
        <v>8461.08</v>
      </c>
      <c r="B15" s="13" t="s">
        <v>247</v>
      </c>
    </row>
    <row r="16" ht="15">
      <c r="A16" s="5"/>
    </row>
    <row r="17" spans="1:2" ht="15">
      <c r="A17" s="16">
        <f>Details!H2</f>
        <v>6545</v>
      </c>
      <c r="B17" s="10" t="s">
        <v>232</v>
      </c>
    </row>
    <row r="18" spans="1:2" ht="15">
      <c r="A18" s="16">
        <f>Details!I2</f>
        <v>1328.45</v>
      </c>
      <c r="B18" s="10" t="s">
        <v>234</v>
      </c>
    </row>
    <row r="19" spans="1:2" ht="15">
      <c r="A19" s="16">
        <f>Details!J2</f>
        <v>240</v>
      </c>
      <c r="B19" s="10" t="s">
        <v>235</v>
      </c>
    </row>
    <row r="20" spans="1:2" ht="15.75" thickBot="1">
      <c r="A20" s="16">
        <f>Details!K2</f>
        <v>547.32</v>
      </c>
      <c r="B20" s="10" t="s">
        <v>236</v>
      </c>
    </row>
    <row r="21" spans="1:2" ht="15.75" thickTop="1">
      <c r="A21" s="21">
        <f>Details!M2-Details!L2</f>
        <v>8660.769999999991</v>
      </c>
      <c r="B21" s="13" t="s">
        <v>248</v>
      </c>
    </row>
    <row r="22" spans="1:2" ht="15">
      <c r="A22" s="16">
        <f>Details!L2</f>
        <v>8.159999999999998</v>
      </c>
      <c r="B22" s="10" t="s">
        <v>237</v>
      </c>
    </row>
    <row r="23" spans="1:2" ht="15">
      <c r="A23" s="16"/>
      <c r="B23" s="10"/>
    </row>
    <row r="24" spans="1:2" ht="15">
      <c r="A24" s="5"/>
      <c r="B24" s="14" t="s">
        <v>239</v>
      </c>
    </row>
    <row r="25" spans="1:2" ht="15">
      <c r="A25" s="5"/>
      <c r="B25" t="s">
        <v>275</v>
      </c>
    </row>
    <row r="26" ht="15">
      <c r="A26" s="5"/>
    </row>
    <row r="27" ht="15">
      <c r="B27" t="s">
        <v>242</v>
      </c>
    </row>
    <row r="29" ht="15">
      <c r="B29" t="s">
        <v>240</v>
      </c>
    </row>
    <row r="30" ht="15">
      <c r="B30" t="s">
        <v>241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:A6"/>
    </sheetView>
  </sheetViews>
  <sheetFormatPr defaultColWidth="9.140625" defaultRowHeight="15"/>
  <cols>
    <col min="1" max="1" width="11.140625" style="0" bestFit="1" customWidth="1"/>
    <col min="2" max="3" width="9.57421875" style="0" customWidth="1"/>
    <col min="4" max="4" width="9.28125" style="0" customWidth="1"/>
    <col min="5" max="5" width="7.8515625" style="0" customWidth="1"/>
    <col min="6" max="6" width="8.28125" style="0" customWidth="1"/>
    <col min="7" max="7" width="9.57421875" style="0" customWidth="1"/>
    <col min="8" max="8" width="9.140625" style="0" bestFit="1" customWidth="1"/>
    <col min="9" max="9" width="9.421875" style="0" customWidth="1"/>
    <col min="10" max="10" width="9.140625" style="0" customWidth="1"/>
    <col min="11" max="11" width="9.28125" style="0" customWidth="1"/>
    <col min="12" max="12" width="8.28125" style="0" customWidth="1"/>
    <col min="13" max="13" width="10.421875" style="0" customWidth="1"/>
    <col min="14" max="14" width="16.421875" style="0" customWidth="1"/>
    <col min="15" max="15" width="9.8515625" style="0" bestFit="1" customWidth="1"/>
    <col min="16" max="16" width="12.00390625" style="0" customWidth="1"/>
    <col min="17" max="17" width="9.8515625" style="0" bestFit="1" customWidth="1"/>
    <col min="18" max="18" width="11.28125" style="0" customWidth="1"/>
    <col min="19" max="19" width="11.57421875" style="0" customWidth="1"/>
    <col min="20" max="20" width="11.7109375" style="0" customWidth="1"/>
    <col min="21" max="21" width="12.7109375" style="0" customWidth="1"/>
  </cols>
  <sheetData>
    <row r="1" spans="1:21" ht="15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2" t="s">
        <v>18</v>
      </c>
      <c r="M1" s="3" t="s">
        <v>11</v>
      </c>
      <c r="N1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11" t="s">
        <v>17</v>
      </c>
      <c r="T1" s="12" t="s">
        <v>18</v>
      </c>
      <c r="U1" s="11" t="s">
        <v>19</v>
      </c>
    </row>
    <row r="2" spans="1:21" ht="15">
      <c r="A2" s="2" t="s">
        <v>20</v>
      </c>
      <c r="B2" s="4">
        <f aca="true" t="shared" si="0" ref="B2:M2">SUM(B3:B159)</f>
        <v>5795</v>
      </c>
      <c r="C2" s="4">
        <f t="shared" si="0"/>
        <v>1422.92</v>
      </c>
      <c r="D2" s="4">
        <f t="shared" si="0"/>
        <v>1235</v>
      </c>
      <c r="E2" s="4">
        <f t="shared" si="0"/>
        <v>8.159999999999998</v>
      </c>
      <c r="F2" s="4">
        <f t="shared" si="0"/>
        <v>0</v>
      </c>
      <c r="G2" s="4">
        <f t="shared" si="0"/>
        <v>8461.08</v>
      </c>
      <c r="H2" s="4">
        <f t="shared" si="0"/>
        <v>6545</v>
      </c>
      <c r="I2" s="4">
        <f t="shared" si="0"/>
        <v>1328.45</v>
      </c>
      <c r="J2" s="4">
        <f t="shared" si="0"/>
        <v>240</v>
      </c>
      <c r="K2" s="4">
        <f t="shared" si="0"/>
        <v>547.32</v>
      </c>
      <c r="L2" s="4">
        <f t="shared" si="0"/>
        <v>8.159999999999998</v>
      </c>
      <c r="M2" s="4">
        <f t="shared" si="0"/>
        <v>8668.929999999991</v>
      </c>
      <c r="O2" s="4">
        <f>SUM(O3:O159)</f>
        <v>-1646.04</v>
      </c>
      <c r="P2" s="9">
        <f>P6</f>
        <v>1547.249999999993</v>
      </c>
      <c r="Q2" s="4">
        <f>SUM(Q3:Q159)</f>
        <v>1438.1900000000003</v>
      </c>
      <c r="R2" s="9">
        <f>R6</f>
        <v>3089.3600000000006</v>
      </c>
      <c r="S2" s="9">
        <f>S6</f>
        <v>4636.609999999993</v>
      </c>
      <c r="T2" s="9">
        <f>T6</f>
        <v>8103.67</v>
      </c>
      <c r="U2" s="9">
        <f>U6</f>
        <v>12740.279999999993</v>
      </c>
    </row>
    <row r="3" spans="1:16" ht="15">
      <c r="A3" t="s">
        <v>21</v>
      </c>
      <c r="B3" s="2" t="s">
        <v>22</v>
      </c>
      <c r="C3" s="2" t="s">
        <v>23</v>
      </c>
      <c r="D3" s="2" t="s">
        <v>24</v>
      </c>
      <c r="E3" s="2" t="s">
        <v>25</v>
      </c>
      <c r="F3" s="2" t="s">
        <v>26</v>
      </c>
      <c r="G3" s="2" t="s">
        <v>27</v>
      </c>
      <c r="H3" s="2" t="s">
        <v>28</v>
      </c>
      <c r="I3" s="2" t="s">
        <v>24</v>
      </c>
      <c r="J3" s="2" t="s">
        <v>23</v>
      </c>
      <c r="K3" s="2" t="s">
        <v>29</v>
      </c>
      <c r="L3" s="2" t="s">
        <v>231</v>
      </c>
      <c r="M3" s="2" t="s">
        <v>220</v>
      </c>
      <c r="N3" t="s">
        <v>30</v>
      </c>
      <c r="P3" t="s">
        <v>223</v>
      </c>
    </row>
    <row r="4" spans="2:21" ht="15">
      <c r="B4" s="5"/>
      <c r="C4" s="5"/>
      <c r="D4" s="5"/>
      <c r="E4" s="5"/>
      <c r="F4" s="5"/>
      <c r="G4" s="5"/>
      <c r="H4" s="5"/>
      <c r="I4" s="5"/>
      <c r="J4" s="19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">
      <c r="A5" t="s">
        <v>273</v>
      </c>
      <c r="B5" s="5"/>
      <c r="C5" s="5"/>
      <c r="D5" s="5"/>
      <c r="E5" s="5">
        <v>0.67</v>
      </c>
      <c r="F5" s="5"/>
      <c r="G5" s="5">
        <f>SUM(B5:F5)</f>
        <v>0.67</v>
      </c>
      <c r="H5" s="5"/>
      <c r="I5" s="5"/>
      <c r="J5" s="19"/>
      <c r="K5" s="5"/>
      <c r="L5" s="5">
        <f>E5</f>
        <v>0.67</v>
      </c>
      <c r="M5" s="5">
        <f>SUM(H5:L5)</f>
        <v>0.67</v>
      </c>
      <c r="N5" s="2" t="s">
        <v>34</v>
      </c>
      <c r="O5" s="5"/>
      <c r="P5" s="6">
        <f>P6+O5</f>
        <v>1547.249999999993</v>
      </c>
      <c r="Q5" s="5"/>
      <c r="R5" s="6">
        <f>R6+Q5</f>
        <v>3089.3600000000006</v>
      </c>
      <c r="S5" s="8">
        <f>P5+R5</f>
        <v>4636.609999999993</v>
      </c>
      <c r="T5" s="5">
        <v>8104.34</v>
      </c>
      <c r="U5" s="9">
        <f aca="true" t="shared" si="1" ref="U5:U22">SUM(S5:T5)</f>
        <v>12740.949999999993</v>
      </c>
    </row>
    <row r="6" spans="1:21" ht="15">
      <c r="A6" t="s">
        <v>253</v>
      </c>
      <c r="B6" s="5"/>
      <c r="C6" s="5"/>
      <c r="D6" s="5"/>
      <c r="E6" s="5"/>
      <c r="F6" s="5"/>
      <c r="G6" s="5">
        <f aca="true" t="shared" si="2" ref="G6:G28">SUM(B6:F6)</f>
        <v>0</v>
      </c>
      <c r="H6" s="5">
        <v>650</v>
      </c>
      <c r="I6" s="5"/>
      <c r="J6" s="19"/>
      <c r="K6" s="5"/>
      <c r="L6" s="5"/>
      <c r="M6" s="5">
        <f aca="true" t="shared" si="3" ref="M6:M28">SUM(H6:L6)</f>
        <v>650</v>
      </c>
      <c r="N6" t="s">
        <v>254</v>
      </c>
      <c r="O6" s="5"/>
      <c r="P6" s="6">
        <f>P8+O6</f>
        <v>1547.249999999993</v>
      </c>
      <c r="Q6" s="7">
        <v>-650</v>
      </c>
      <c r="R6" s="6">
        <f>R8+Q6</f>
        <v>3089.3600000000006</v>
      </c>
      <c r="S6" s="8">
        <f aca="true" t="shared" si="4" ref="S6:S26">P6+R6</f>
        <v>4636.609999999993</v>
      </c>
      <c r="T6" s="5">
        <f>T8+E6</f>
        <v>8103.67</v>
      </c>
      <c r="U6" s="9">
        <f t="shared" si="1"/>
        <v>12740.279999999993</v>
      </c>
    </row>
    <row r="7" spans="1:21" ht="15">
      <c r="A7" t="s">
        <v>270</v>
      </c>
      <c r="B7" s="5"/>
      <c r="C7" s="5">
        <v>75</v>
      </c>
      <c r="D7" s="5"/>
      <c r="E7" s="5"/>
      <c r="F7" s="5"/>
      <c r="G7" s="5">
        <f t="shared" si="2"/>
        <v>75</v>
      </c>
      <c r="H7" s="5"/>
      <c r="I7" s="5">
        <v>75</v>
      </c>
      <c r="J7" s="19"/>
      <c r="K7" s="5"/>
      <c r="L7" s="5"/>
      <c r="M7" s="5">
        <f t="shared" si="3"/>
        <v>75</v>
      </c>
      <c r="N7" t="s">
        <v>271</v>
      </c>
      <c r="O7" s="5"/>
      <c r="P7" s="6">
        <f aca="true" t="shared" si="5" ref="P7:P20">P8+O7</f>
        <v>1547.249999999993</v>
      </c>
      <c r="Q7" s="5"/>
      <c r="R7" s="6">
        <f>R8+Q7</f>
        <v>3739.3600000000006</v>
      </c>
      <c r="S7" s="8">
        <f t="shared" si="4"/>
        <v>5286.609999999993</v>
      </c>
      <c r="T7" s="5">
        <v>8103.67</v>
      </c>
      <c r="U7" s="9">
        <f>SUM(S7:T7)</f>
        <v>13390.279999999993</v>
      </c>
    </row>
    <row r="8" spans="1:21" ht="15">
      <c r="A8" t="s">
        <v>257</v>
      </c>
      <c r="B8" s="5"/>
      <c r="C8" s="5">
        <v>1</v>
      </c>
      <c r="D8" s="5"/>
      <c r="F8" s="5"/>
      <c r="G8" s="5">
        <f t="shared" si="2"/>
        <v>1</v>
      </c>
      <c r="H8" s="5"/>
      <c r="I8" s="5"/>
      <c r="J8" s="19"/>
      <c r="K8" s="5"/>
      <c r="L8" s="5"/>
      <c r="M8" s="5">
        <f t="shared" si="3"/>
        <v>0</v>
      </c>
      <c r="N8" s="20" t="s">
        <v>272</v>
      </c>
      <c r="O8" s="5"/>
      <c r="P8" s="6">
        <f t="shared" si="5"/>
        <v>1547.249999999993</v>
      </c>
      <c r="Q8" s="7">
        <v>1</v>
      </c>
      <c r="R8" s="6">
        <f aca="true" t="shared" si="6" ref="R8:R21">R9+Q8</f>
        <v>3739.3600000000006</v>
      </c>
      <c r="S8" s="8">
        <f t="shared" si="4"/>
        <v>5286.609999999993</v>
      </c>
      <c r="T8" s="5">
        <v>8103.67</v>
      </c>
      <c r="U8" s="9">
        <f t="shared" si="1"/>
        <v>13390.279999999993</v>
      </c>
    </row>
    <row r="9" spans="1:21" ht="15">
      <c r="A9" t="s">
        <v>257</v>
      </c>
      <c r="B9" s="5">
        <v>95</v>
      </c>
      <c r="C9" s="5"/>
      <c r="D9" s="5"/>
      <c r="E9" s="5"/>
      <c r="F9" s="5"/>
      <c r="G9" s="5">
        <f t="shared" si="2"/>
        <v>95</v>
      </c>
      <c r="H9" s="5"/>
      <c r="I9" s="5"/>
      <c r="J9" s="19"/>
      <c r="K9" s="5"/>
      <c r="L9" s="5"/>
      <c r="M9" s="5">
        <f t="shared" si="3"/>
        <v>0</v>
      </c>
      <c r="N9" t="s">
        <v>258</v>
      </c>
      <c r="O9" s="5"/>
      <c r="P9" s="6">
        <f t="shared" si="5"/>
        <v>1547.249999999993</v>
      </c>
      <c r="Q9" s="7">
        <v>95</v>
      </c>
      <c r="R9" s="6">
        <f t="shared" si="6"/>
        <v>3738.3600000000006</v>
      </c>
      <c r="S9" s="8">
        <f t="shared" si="4"/>
        <v>5285.609999999993</v>
      </c>
      <c r="T9" s="5">
        <v>8103.67</v>
      </c>
      <c r="U9" s="9">
        <f t="shared" si="1"/>
        <v>13389.279999999993</v>
      </c>
    </row>
    <row r="10" spans="1:21" ht="15">
      <c r="A10" t="s">
        <v>266</v>
      </c>
      <c r="B10" s="5"/>
      <c r="C10" s="5"/>
      <c r="D10" s="5"/>
      <c r="E10" s="5"/>
      <c r="F10" s="5"/>
      <c r="G10" s="5">
        <f t="shared" si="2"/>
        <v>0</v>
      </c>
      <c r="H10" s="5"/>
      <c r="I10" s="5"/>
      <c r="J10" s="19"/>
      <c r="K10" s="5">
        <v>30</v>
      </c>
      <c r="L10" s="5"/>
      <c r="M10" s="5">
        <f t="shared" si="3"/>
        <v>30</v>
      </c>
      <c r="N10" s="2" t="s">
        <v>32</v>
      </c>
      <c r="O10" s="5">
        <v>-30</v>
      </c>
      <c r="P10" s="6">
        <f t="shared" si="5"/>
        <v>1547.249999999993</v>
      </c>
      <c r="Q10" s="5"/>
      <c r="R10" s="6">
        <f t="shared" si="6"/>
        <v>3643.3600000000006</v>
      </c>
      <c r="S10" s="8">
        <f t="shared" si="4"/>
        <v>5190.609999999993</v>
      </c>
      <c r="T10" s="5">
        <v>8103.67</v>
      </c>
      <c r="U10" s="9">
        <f t="shared" si="1"/>
        <v>13294.279999999993</v>
      </c>
    </row>
    <row r="11" spans="1:21" ht="15">
      <c r="A11" t="s">
        <v>266</v>
      </c>
      <c r="B11" s="5"/>
      <c r="C11" s="5">
        <v>20</v>
      </c>
      <c r="D11" s="5"/>
      <c r="E11" s="5"/>
      <c r="F11" s="5"/>
      <c r="G11" s="5">
        <f t="shared" si="2"/>
        <v>20</v>
      </c>
      <c r="H11" s="5"/>
      <c r="I11" s="5"/>
      <c r="J11" s="19">
        <v>20</v>
      </c>
      <c r="K11" s="5"/>
      <c r="L11" s="5"/>
      <c r="M11" s="5">
        <f t="shared" si="3"/>
        <v>20</v>
      </c>
      <c r="N11" s="2" t="s">
        <v>123</v>
      </c>
      <c r="O11" s="5"/>
      <c r="P11" s="6">
        <f t="shared" si="5"/>
        <v>1577.249999999993</v>
      </c>
      <c r="Q11" s="5"/>
      <c r="R11" s="6">
        <f t="shared" si="6"/>
        <v>3643.3600000000006</v>
      </c>
      <c r="S11" s="8">
        <f t="shared" si="4"/>
        <v>5220.609999999993</v>
      </c>
      <c r="T11" s="5">
        <v>8103.67</v>
      </c>
      <c r="U11" s="9">
        <f t="shared" si="1"/>
        <v>13324.279999999993</v>
      </c>
    </row>
    <row r="12" spans="1:21" ht="15">
      <c r="A12" t="s">
        <v>261</v>
      </c>
      <c r="B12" s="5"/>
      <c r="C12" s="5"/>
      <c r="D12" s="5"/>
      <c r="E12" s="5">
        <v>0.69</v>
      </c>
      <c r="F12" s="5"/>
      <c r="G12" s="5">
        <f t="shared" si="2"/>
        <v>0.69</v>
      </c>
      <c r="H12" s="5"/>
      <c r="I12" s="5"/>
      <c r="J12" s="19"/>
      <c r="K12" s="5"/>
      <c r="L12" s="5">
        <f>E12</f>
        <v>0.69</v>
      </c>
      <c r="M12" s="5">
        <f t="shared" si="3"/>
        <v>0.69</v>
      </c>
      <c r="N12" s="2" t="s">
        <v>34</v>
      </c>
      <c r="O12" s="5"/>
      <c r="P12" s="6">
        <f t="shared" si="5"/>
        <v>1577.249999999993</v>
      </c>
      <c r="Q12" s="5"/>
      <c r="R12" s="6">
        <f t="shared" si="6"/>
        <v>3643.3600000000006</v>
      </c>
      <c r="S12" s="8">
        <f t="shared" si="4"/>
        <v>5220.609999999993</v>
      </c>
      <c r="T12" s="5">
        <v>8103.67</v>
      </c>
      <c r="U12" s="9">
        <f t="shared" si="1"/>
        <v>13324.279999999993</v>
      </c>
    </row>
    <row r="13" spans="1:21" ht="15">
      <c r="A13" t="s">
        <v>255</v>
      </c>
      <c r="B13" s="5"/>
      <c r="C13" s="5"/>
      <c r="D13" s="5">
        <v>15</v>
      </c>
      <c r="E13" s="5"/>
      <c r="F13" s="5"/>
      <c r="G13" s="5">
        <f t="shared" si="2"/>
        <v>15</v>
      </c>
      <c r="H13" s="5"/>
      <c r="I13" s="5"/>
      <c r="J13" s="19"/>
      <c r="K13" s="5"/>
      <c r="L13" s="5"/>
      <c r="M13" s="5">
        <f t="shared" si="3"/>
        <v>0</v>
      </c>
      <c r="N13" t="s">
        <v>256</v>
      </c>
      <c r="O13" s="5"/>
      <c r="P13" s="6">
        <f t="shared" si="5"/>
        <v>1577.249999999993</v>
      </c>
      <c r="Q13" s="7">
        <v>15</v>
      </c>
      <c r="R13" s="6">
        <f t="shared" si="6"/>
        <v>3643.3600000000006</v>
      </c>
      <c r="S13" s="8">
        <f t="shared" si="4"/>
        <v>5220.609999999993</v>
      </c>
      <c r="T13" s="5">
        <v>8102.98</v>
      </c>
      <c r="U13" s="9">
        <f t="shared" si="1"/>
        <v>13323.589999999993</v>
      </c>
    </row>
    <row r="14" spans="1:21" ht="15">
      <c r="A14" t="s">
        <v>251</v>
      </c>
      <c r="B14" s="5"/>
      <c r="C14" s="5"/>
      <c r="D14" s="5"/>
      <c r="E14" s="5"/>
      <c r="F14" s="5"/>
      <c r="G14" s="5">
        <f t="shared" si="2"/>
        <v>0</v>
      </c>
      <c r="H14" s="5">
        <v>650</v>
      </c>
      <c r="I14" s="5"/>
      <c r="J14" s="19"/>
      <c r="K14" s="5"/>
      <c r="L14" s="5"/>
      <c r="M14" s="5">
        <f t="shared" si="3"/>
        <v>650</v>
      </c>
      <c r="N14" t="s">
        <v>252</v>
      </c>
      <c r="O14" s="5"/>
      <c r="P14" s="6">
        <f t="shared" si="5"/>
        <v>1577.249999999993</v>
      </c>
      <c r="Q14" s="7">
        <v>-650</v>
      </c>
      <c r="R14" s="6">
        <f t="shared" si="6"/>
        <v>3628.3600000000006</v>
      </c>
      <c r="S14" s="8">
        <f t="shared" si="4"/>
        <v>5205.609999999993</v>
      </c>
      <c r="T14" s="5">
        <v>8102.98</v>
      </c>
      <c r="U14" s="9">
        <f t="shared" si="1"/>
        <v>13308.589999999993</v>
      </c>
    </row>
    <row r="15" spans="1:21" ht="15">
      <c r="A15" t="s">
        <v>264</v>
      </c>
      <c r="B15" s="5"/>
      <c r="C15" s="5"/>
      <c r="D15" s="5"/>
      <c r="E15" s="5"/>
      <c r="F15" s="5"/>
      <c r="G15" s="5">
        <f t="shared" si="2"/>
        <v>0</v>
      </c>
      <c r="H15" s="5"/>
      <c r="I15" s="5"/>
      <c r="J15" s="19"/>
      <c r="K15" s="5">
        <v>30</v>
      </c>
      <c r="L15" s="5"/>
      <c r="M15" s="5">
        <f t="shared" si="3"/>
        <v>30</v>
      </c>
      <c r="N15" s="2" t="s">
        <v>32</v>
      </c>
      <c r="O15" s="5">
        <v>-30</v>
      </c>
      <c r="P15" s="6">
        <f t="shared" si="5"/>
        <v>1577.249999999993</v>
      </c>
      <c r="Q15" s="5"/>
      <c r="R15" s="6">
        <f t="shared" si="6"/>
        <v>4278.360000000001</v>
      </c>
      <c r="S15" s="8">
        <f t="shared" si="4"/>
        <v>5855.609999999993</v>
      </c>
      <c r="T15" s="5">
        <v>8102.98</v>
      </c>
      <c r="U15" s="9">
        <f t="shared" si="1"/>
        <v>13958.589999999993</v>
      </c>
    </row>
    <row r="16" spans="1:21" ht="15">
      <c r="A16" t="s">
        <v>265</v>
      </c>
      <c r="B16" s="5"/>
      <c r="C16" s="5">
        <v>20</v>
      </c>
      <c r="D16" s="5"/>
      <c r="E16" s="5"/>
      <c r="F16" s="5"/>
      <c r="G16" s="5">
        <f t="shared" si="2"/>
        <v>20</v>
      </c>
      <c r="H16" s="5"/>
      <c r="I16" s="5"/>
      <c r="J16" s="19">
        <v>20</v>
      </c>
      <c r="K16" s="5"/>
      <c r="L16" s="5"/>
      <c r="M16" s="5">
        <f t="shared" si="3"/>
        <v>20</v>
      </c>
      <c r="N16" s="2" t="s">
        <v>123</v>
      </c>
      <c r="O16" s="5"/>
      <c r="P16" s="6">
        <f t="shared" si="5"/>
        <v>1607.249999999993</v>
      </c>
      <c r="Q16" s="5"/>
      <c r="R16" s="6">
        <f t="shared" si="6"/>
        <v>4278.360000000001</v>
      </c>
      <c r="S16" s="8">
        <f t="shared" si="4"/>
        <v>5885.609999999993</v>
      </c>
      <c r="T16" s="5">
        <v>8102.98</v>
      </c>
      <c r="U16" s="9">
        <f t="shared" si="1"/>
        <v>13988.589999999993</v>
      </c>
    </row>
    <row r="17" spans="1:21" ht="15">
      <c r="A17" t="s">
        <v>260</v>
      </c>
      <c r="B17" s="5"/>
      <c r="C17" s="5"/>
      <c r="D17" s="5"/>
      <c r="E17" s="5">
        <v>0.69</v>
      </c>
      <c r="F17" s="5"/>
      <c r="G17" s="5">
        <f t="shared" si="2"/>
        <v>0.69</v>
      </c>
      <c r="H17" s="5"/>
      <c r="I17" s="5"/>
      <c r="J17" s="19"/>
      <c r="K17" s="5"/>
      <c r="L17" s="5">
        <f>E17</f>
        <v>0.69</v>
      </c>
      <c r="M17" s="5">
        <f t="shared" si="3"/>
        <v>0.69</v>
      </c>
      <c r="N17" s="2" t="s">
        <v>34</v>
      </c>
      <c r="O17" s="5"/>
      <c r="P17" s="6">
        <f t="shared" si="5"/>
        <v>1607.249999999993</v>
      </c>
      <c r="Q17" s="5"/>
      <c r="R17" s="6">
        <f t="shared" si="6"/>
        <v>4278.360000000001</v>
      </c>
      <c r="S17" s="8">
        <f t="shared" si="4"/>
        <v>5885.609999999993</v>
      </c>
      <c r="T17" s="5">
        <v>8102.98</v>
      </c>
      <c r="U17" s="9">
        <f t="shared" si="1"/>
        <v>13988.589999999993</v>
      </c>
    </row>
    <row r="18" spans="1:21" ht="15">
      <c r="A18" t="s">
        <v>249</v>
      </c>
      <c r="B18" s="5"/>
      <c r="C18" s="5"/>
      <c r="D18" s="5"/>
      <c r="E18" s="5"/>
      <c r="F18" s="5"/>
      <c r="G18" s="5">
        <f t="shared" si="2"/>
        <v>0</v>
      </c>
      <c r="H18" s="5">
        <v>650</v>
      </c>
      <c r="I18" s="5"/>
      <c r="J18" s="19"/>
      <c r="K18" s="5"/>
      <c r="L18" s="5"/>
      <c r="M18" s="5">
        <f t="shared" si="3"/>
        <v>650</v>
      </c>
      <c r="N18" t="s">
        <v>250</v>
      </c>
      <c r="P18" s="6">
        <f t="shared" si="5"/>
        <v>1607.249999999993</v>
      </c>
      <c r="Q18" s="7">
        <v>-650</v>
      </c>
      <c r="R18" s="6">
        <f t="shared" si="6"/>
        <v>4278.360000000001</v>
      </c>
      <c r="S18" s="8">
        <f t="shared" si="4"/>
        <v>5885.609999999993</v>
      </c>
      <c r="T18" s="5">
        <f>T19+L18</f>
        <v>8102.29</v>
      </c>
      <c r="U18" s="9">
        <f t="shared" si="1"/>
        <v>13987.899999999994</v>
      </c>
    </row>
    <row r="19" spans="1:21" ht="15">
      <c r="A19" t="s">
        <v>263</v>
      </c>
      <c r="B19" s="5"/>
      <c r="C19" s="5"/>
      <c r="D19" s="5"/>
      <c r="E19" s="5"/>
      <c r="F19" s="5"/>
      <c r="G19" s="5">
        <f t="shared" si="2"/>
        <v>0</v>
      </c>
      <c r="H19" s="5"/>
      <c r="I19" s="5"/>
      <c r="J19" s="19"/>
      <c r="K19" s="5">
        <v>30</v>
      </c>
      <c r="L19" s="5"/>
      <c r="M19" s="5">
        <f t="shared" si="3"/>
        <v>30</v>
      </c>
      <c r="N19" s="2" t="s">
        <v>32</v>
      </c>
      <c r="O19" s="5">
        <v>-30</v>
      </c>
      <c r="P19" s="6">
        <f t="shared" si="5"/>
        <v>1607.249999999993</v>
      </c>
      <c r="Q19" s="5"/>
      <c r="R19" s="6">
        <f t="shared" si="6"/>
        <v>4928.360000000001</v>
      </c>
      <c r="S19" s="8">
        <f t="shared" si="4"/>
        <v>6535.609999999993</v>
      </c>
      <c r="T19" s="5">
        <v>8102.29</v>
      </c>
      <c r="U19" s="9">
        <f t="shared" si="1"/>
        <v>14637.899999999994</v>
      </c>
    </row>
    <row r="20" spans="1:21" ht="15">
      <c r="A20" t="s">
        <v>263</v>
      </c>
      <c r="B20" s="5"/>
      <c r="C20" s="5">
        <v>20</v>
      </c>
      <c r="D20" s="5"/>
      <c r="E20" s="5"/>
      <c r="F20" s="5"/>
      <c r="G20" s="5">
        <f t="shared" si="2"/>
        <v>20</v>
      </c>
      <c r="H20" s="5"/>
      <c r="I20" s="5"/>
      <c r="J20" s="19">
        <v>20</v>
      </c>
      <c r="K20" s="5"/>
      <c r="L20" s="5"/>
      <c r="M20" s="5">
        <f t="shared" si="3"/>
        <v>20</v>
      </c>
      <c r="N20" s="2" t="s">
        <v>123</v>
      </c>
      <c r="O20" s="5"/>
      <c r="P20" s="6">
        <f t="shared" si="5"/>
        <v>1637.249999999993</v>
      </c>
      <c r="Q20" s="5"/>
      <c r="R20" s="6">
        <f t="shared" si="6"/>
        <v>4928.360000000001</v>
      </c>
      <c r="S20" s="8">
        <f t="shared" si="4"/>
        <v>6565.609999999993</v>
      </c>
      <c r="T20" s="5">
        <v>8102.29</v>
      </c>
      <c r="U20" s="9">
        <f t="shared" si="1"/>
        <v>14667.899999999994</v>
      </c>
    </row>
    <row r="21" spans="1:21" ht="15">
      <c r="A21" t="s">
        <v>259</v>
      </c>
      <c r="B21" s="5"/>
      <c r="C21" s="5"/>
      <c r="D21" s="5"/>
      <c r="E21" s="5">
        <v>0.67</v>
      </c>
      <c r="F21" s="5"/>
      <c r="G21" s="5">
        <f t="shared" si="2"/>
        <v>0.67</v>
      </c>
      <c r="H21" s="5"/>
      <c r="I21" s="5"/>
      <c r="J21" s="19"/>
      <c r="K21" s="5"/>
      <c r="L21" s="5">
        <f>E21</f>
        <v>0.67</v>
      </c>
      <c r="M21" s="5">
        <f t="shared" si="3"/>
        <v>0.67</v>
      </c>
      <c r="N21" s="2" t="s">
        <v>34</v>
      </c>
      <c r="O21" s="5"/>
      <c r="P21" s="6">
        <f>P24+O21</f>
        <v>1637.249999999993</v>
      </c>
      <c r="Q21" s="5"/>
      <c r="R21" s="6">
        <f t="shared" si="6"/>
        <v>4928.360000000001</v>
      </c>
      <c r="S21" s="8">
        <f t="shared" si="4"/>
        <v>6565.609999999993</v>
      </c>
      <c r="T21" s="5">
        <v>8102.29</v>
      </c>
      <c r="U21" s="9">
        <f t="shared" si="1"/>
        <v>14667.899999999994</v>
      </c>
    </row>
    <row r="22" spans="1:21" ht="15">
      <c r="A22" t="s">
        <v>259</v>
      </c>
      <c r="B22" s="5"/>
      <c r="C22" s="5"/>
      <c r="D22" s="5"/>
      <c r="E22" s="5"/>
      <c r="F22" s="5"/>
      <c r="G22" s="5">
        <f t="shared" si="2"/>
        <v>0</v>
      </c>
      <c r="H22" s="5"/>
      <c r="I22" s="5">
        <v>66.53</v>
      </c>
      <c r="J22" s="19"/>
      <c r="K22" s="5"/>
      <c r="L22" s="5"/>
      <c r="M22" s="5">
        <f t="shared" si="3"/>
        <v>66.53</v>
      </c>
      <c r="N22" s="2" t="s">
        <v>269</v>
      </c>
      <c r="O22" s="5"/>
      <c r="P22" s="6">
        <f>P23+O22</f>
        <v>1637.249999999993</v>
      </c>
      <c r="Q22" s="5">
        <v>-66.53</v>
      </c>
      <c r="R22" s="6">
        <f>R23+Q22</f>
        <v>4928.360000000001</v>
      </c>
      <c r="S22" s="8">
        <f t="shared" si="4"/>
        <v>6565.609999999993</v>
      </c>
      <c r="T22" s="5">
        <f>T23+L22</f>
        <v>8101.62</v>
      </c>
      <c r="U22" s="9">
        <f t="shared" si="1"/>
        <v>14667.229999999992</v>
      </c>
    </row>
    <row r="23" spans="1:21" ht="15">
      <c r="A23" t="s">
        <v>267</v>
      </c>
      <c r="B23" s="5"/>
      <c r="C23" s="5"/>
      <c r="D23" s="5">
        <v>150</v>
      </c>
      <c r="E23" s="5"/>
      <c r="F23" s="5"/>
      <c r="G23" s="5">
        <f t="shared" si="2"/>
        <v>150</v>
      </c>
      <c r="H23" s="5"/>
      <c r="I23" s="5"/>
      <c r="J23" s="19"/>
      <c r="K23" s="5"/>
      <c r="L23" s="5"/>
      <c r="M23" s="5">
        <f t="shared" si="3"/>
        <v>0</v>
      </c>
      <c r="N23" s="2" t="s">
        <v>268</v>
      </c>
      <c r="O23" s="5"/>
      <c r="P23" s="6">
        <f>P24+O23</f>
        <v>1637.249999999993</v>
      </c>
      <c r="Q23" s="5">
        <v>150</v>
      </c>
      <c r="R23" s="6">
        <f>R24+Q23</f>
        <v>4994.89</v>
      </c>
      <c r="S23" s="8">
        <f t="shared" si="4"/>
        <v>6632.139999999993</v>
      </c>
      <c r="T23" s="5">
        <f>T24+L23</f>
        <v>8101.62</v>
      </c>
      <c r="U23" s="9">
        <f>SUM(S23:T23)</f>
        <v>14733.759999999993</v>
      </c>
    </row>
    <row r="24" spans="1:21" ht="15">
      <c r="A24" t="s">
        <v>262</v>
      </c>
      <c r="B24" s="5">
        <v>95</v>
      </c>
      <c r="C24" s="5"/>
      <c r="D24" s="5"/>
      <c r="E24" s="5"/>
      <c r="F24" s="5"/>
      <c r="G24" s="5">
        <f t="shared" si="2"/>
        <v>95</v>
      </c>
      <c r="H24" s="5"/>
      <c r="I24" s="5"/>
      <c r="J24" s="19"/>
      <c r="K24" s="5">
        <v>3.06</v>
      </c>
      <c r="L24" s="5"/>
      <c r="M24" s="5">
        <f t="shared" si="3"/>
        <v>3.06</v>
      </c>
      <c r="N24" s="5" t="s">
        <v>209</v>
      </c>
      <c r="O24" s="5">
        <v>91.94</v>
      </c>
      <c r="P24" s="6">
        <f>P25+O24</f>
        <v>1637.249999999993</v>
      </c>
      <c r="Q24" s="5"/>
      <c r="R24" s="6">
        <f>R25+Q24</f>
        <v>4844.89</v>
      </c>
      <c r="S24" s="8">
        <f t="shared" si="4"/>
        <v>6482.139999999993</v>
      </c>
      <c r="T24" s="5">
        <f>T25+L24</f>
        <v>8101.62</v>
      </c>
      <c r="U24" s="9">
        <f>SUM(S24:T24)</f>
        <v>14583.759999999993</v>
      </c>
    </row>
    <row r="25" spans="1:21" ht="15">
      <c r="A25" t="s">
        <v>245</v>
      </c>
      <c r="B25" s="5"/>
      <c r="C25" s="5"/>
      <c r="D25" s="5">
        <v>15</v>
      </c>
      <c r="E25" s="5"/>
      <c r="F25" s="5"/>
      <c r="G25" s="5">
        <f t="shared" si="2"/>
        <v>15</v>
      </c>
      <c r="H25" s="5"/>
      <c r="I25" s="5"/>
      <c r="J25" s="19"/>
      <c r="K25" s="5">
        <v>0.74</v>
      </c>
      <c r="L25" s="5"/>
      <c r="M25" s="5">
        <f t="shared" si="3"/>
        <v>0.74</v>
      </c>
      <c r="N25" s="5" t="s">
        <v>246</v>
      </c>
      <c r="O25" s="5">
        <v>14.26</v>
      </c>
      <c r="P25" s="6">
        <f>P26+O25</f>
        <v>1545.309999999993</v>
      </c>
      <c r="Q25" s="5"/>
      <c r="R25" s="6">
        <f>R26+Q25</f>
        <v>4844.89</v>
      </c>
      <c r="S25" s="8">
        <f t="shared" si="4"/>
        <v>6390.199999999993</v>
      </c>
      <c r="T25" s="5">
        <f aca="true" t="shared" si="7" ref="T25:T30">T26+L25</f>
        <v>8101.62</v>
      </c>
      <c r="U25" s="9">
        <f aca="true" t="shared" si="8" ref="U25:U31">SUM(S25:T25)</f>
        <v>14491.819999999992</v>
      </c>
    </row>
    <row r="26" spans="1:21" ht="15">
      <c r="A26" t="s">
        <v>243</v>
      </c>
      <c r="B26" s="5"/>
      <c r="C26" s="5">
        <v>135</v>
      </c>
      <c r="D26" s="5"/>
      <c r="E26" s="5"/>
      <c r="F26" s="5"/>
      <c r="G26" s="5">
        <f t="shared" si="2"/>
        <v>135</v>
      </c>
      <c r="H26" s="5"/>
      <c r="I26" s="5">
        <v>135</v>
      </c>
      <c r="J26" s="19"/>
      <c r="K26" s="5"/>
      <c r="L26" s="5"/>
      <c r="M26" s="5">
        <f t="shared" si="3"/>
        <v>135</v>
      </c>
      <c r="N26" s="5" t="s">
        <v>244</v>
      </c>
      <c r="O26" s="5"/>
      <c r="P26" s="6">
        <f>P27+O26</f>
        <v>1531.049999999993</v>
      </c>
      <c r="Q26" s="5"/>
      <c r="R26" s="6">
        <f>R27+Q26</f>
        <v>4844.89</v>
      </c>
      <c r="S26" s="8">
        <f t="shared" si="4"/>
        <v>6375.939999999993</v>
      </c>
      <c r="T26" s="5">
        <f t="shared" si="7"/>
        <v>8101.62</v>
      </c>
      <c r="U26" s="9">
        <f t="shared" si="8"/>
        <v>14477.559999999994</v>
      </c>
    </row>
    <row r="27" spans="1:21" ht="15">
      <c r="A27" t="s">
        <v>219</v>
      </c>
      <c r="B27" s="5">
        <v>95</v>
      </c>
      <c r="C27" s="5"/>
      <c r="D27" s="5"/>
      <c r="E27" s="5"/>
      <c r="F27" s="5"/>
      <c r="G27" s="5">
        <f t="shared" si="2"/>
        <v>95</v>
      </c>
      <c r="H27" s="5"/>
      <c r="I27" s="5"/>
      <c r="J27" s="19"/>
      <c r="K27" s="5">
        <v>3.06</v>
      </c>
      <c r="L27" s="5"/>
      <c r="M27" s="5">
        <f t="shared" si="3"/>
        <v>3.06</v>
      </c>
      <c r="N27" s="5" t="s">
        <v>209</v>
      </c>
      <c r="O27" s="5">
        <v>91.94</v>
      </c>
      <c r="P27" s="6">
        <f aca="true" t="shared" si="9" ref="P27:P32">P28+O27</f>
        <v>1531.049999999993</v>
      </c>
      <c r="Q27" s="5"/>
      <c r="R27" s="6">
        <f aca="true" t="shared" si="10" ref="R27:R32">R28+Q27</f>
        <v>4844.89</v>
      </c>
      <c r="S27" s="8">
        <f aca="true" t="shared" si="11" ref="S27:S32">P27+R27</f>
        <v>6375.939999999993</v>
      </c>
      <c r="T27" s="5">
        <f t="shared" si="7"/>
        <v>8101.62</v>
      </c>
      <c r="U27" s="9">
        <f t="shared" si="8"/>
        <v>14477.559999999994</v>
      </c>
    </row>
    <row r="28" spans="1:21" ht="15">
      <c r="A28" t="s">
        <v>207</v>
      </c>
      <c r="B28" s="5"/>
      <c r="C28" s="5"/>
      <c r="D28" s="5"/>
      <c r="E28" s="5"/>
      <c r="F28" s="5"/>
      <c r="G28" s="5">
        <f t="shared" si="2"/>
        <v>0</v>
      </c>
      <c r="H28" s="5">
        <v>650</v>
      </c>
      <c r="I28" s="5"/>
      <c r="J28" s="19"/>
      <c r="K28" s="5"/>
      <c r="L28" s="5"/>
      <c r="M28" s="5">
        <f t="shared" si="3"/>
        <v>650</v>
      </c>
      <c r="N28" t="s">
        <v>208</v>
      </c>
      <c r="P28" s="6">
        <f t="shared" si="9"/>
        <v>1439.1099999999929</v>
      </c>
      <c r="Q28" s="7">
        <v>-650</v>
      </c>
      <c r="R28" s="6">
        <f t="shared" si="10"/>
        <v>4844.89</v>
      </c>
      <c r="S28" s="8">
        <f t="shared" si="11"/>
        <v>6283.999999999993</v>
      </c>
      <c r="T28" s="5">
        <f t="shared" si="7"/>
        <v>8101.62</v>
      </c>
      <c r="U28" s="9">
        <f t="shared" si="8"/>
        <v>14385.619999999992</v>
      </c>
    </row>
    <row r="29" spans="1:21" ht="15">
      <c r="A29" t="s">
        <v>205</v>
      </c>
      <c r="B29" s="5">
        <v>95</v>
      </c>
      <c r="C29" s="5"/>
      <c r="D29" s="5"/>
      <c r="E29" s="5"/>
      <c r="F29" s="5"/>
      <c r="G29" s="5">
        <f aca="true" t="shared" si="12" ref="G29:G36">SUM(B29:F29)</f>
        <v>95</v>
      </c>
      <c r="H29" s="5"/>
      <c r="I29" s="5"/>
      <c r="J29" s="5"/>
      <c r="K29" s="5">
        <v>3.06</v>
      </c>
      <c r="L29" s="5"/>
      <c r="M29" s="5">
        <f aca="true" t="shared" si="13" ref="M29:M36">SUM(H29:L29)</f>
        <v>3.06</v>
      </c>
      <c r="N29" s="5" t="s">
        <v>206</v>
      </c>
      <c r="O29" s="5">
        <v>91.94</v>
      </c>
      <c r="P29" s="6">
        <f t="shared" si="9"/>
        <v>1439.1099999999929</v>
      </c>
      <c r="Q29" s="5"/>
      <c r="R29" s="6">
        <f t="shared" si="10"/>
        <v>5494.89</v>
      </c>
      <c r="S29" s="8">
        <f t="shared" si="11"/>
        <v>6933.999999999993</v>
      </c>
      <c r="T29" s="5">
        <f t="shared" si="7"/>
        <v>8101.62</v>
      </c>
      <c r="U29" s="9">
        <f t="shared" si="8"/>
        <v>15035.619999999992</v>
      </c>
    </row>
    <row r="30" spans="1:21" ht="15">
      <c r="A30" t="s">
        <v>204</v>
      </c>
      <c r="B30" s="5"/>
      <c r="C30" s="5"/>
      <c r="D30" s="5"/>
      <c r="E30" s="5"/>
      <c r="F30" s="5"/>
      <c r="G30" s="5">
        <f t="shared" si="12"/>
        <v>0</v>
      </c>
      <c r="H30" s="5"/>
      <c r="I30" s="5"/>
      <c r="J30" s="5"/>
      <c r="K30" s="5">
        <v>30</v>
      </c>
      <c r="L30" s="5"/>
      <c r="M30" s="5">
        <f t="shared" si="13"/>
        <v>30</v>
      </c>
      <c r="N30" s="2" t="s">
        <v>32</v>
      </c>
      <c r="O30" s="5">
        <v>-30</v>
      </c>
      <c r="P30" s="6">
        <f t="shared" si="9"/>
        <v>1347.1699999999928</v>
      </c>
      <c r="Q30" s="5"/>
      <c r="R30" s="6">
        <f t="shared" si="10"/>
        <v>5494.89</v>
      </c>
      <c r="S30" s="8">
        <f t="shared" si="11"/>
        <v>6842.059999999993</v>
      </c>
      <c r="T30" s="5">
        <f t="shared" si="7"/>
        <v>8101.62</v>
      </c>
      <c r="U30" s="9">
        <f t="shared" si="8"/>
        <v>14943.679999999993</v>
      </c>
    </row>
    <row r="31" spans="1:21" ht="15">
      <c r="A31" t="s">
        <v>203</v>
      </c>
      <c r="B31" s="5"/>
      <c r="C31" s="5">
        <v>20</v>
      </c>
      <c r="D31" s="5"/>
      <c r="E31" s="5"/>
      <c r="F31" s="5"/>
      <c r="G31" s="5">
        <f t="shared" si="12"/>
        <v>20</v>
      </c>
      <c r="H31" s="5"/>
      <c r="I31" s="5"/>
      <c r="J31" s="5">
        <v>20</v>
      </c>
      <c r="K31" s="5"/>
      <c r="L31" s="5"/>
      <c r="M31" s="5">
        <f t="shared" si="13"/>
        <v>20</v>
      </c>
      <c r="N31" s="2" t="s">
        <v>123</v>
      </c>
      <c r="O31" s="5"/>
      <c r="P31" s="6">
        <f t="shared" si="9"/>
        <v>1377.1699999999928</v>
      </c>
      <c r="Q31" s="5"/>
      <c r="R31" s="6">
        <f t="shared" si="10"/>
        <v>5494.89</v>
      </c>
      <c r="S31" s="8">
        <f t="shared" si="11"/>
        <v>6872.059999999993</v>
      </c>
      <c r="T31" s="5">
        <v>8101.62</v>
      </c>
      <c r="U31" s="9">
        <f t="shared" si="8"/>
        <v>14973.679999999993</v>
      </c>
    </row>
    <row r="32" spans="1:21" ht="15">
      <c r="A32" t="s">
        <v>202</v>
      </c>
      <c r="B32" s="5"/>
      <c r="C32" s="5"/>
      <c r="D32" s="5"/>
      <c r="E32" s="5">
        <v>0.69</v>
      </c>
      <c r="F32" s="5"/>
      <c r="G32" s="5">
        <f t="shared" si="12"/>
        <v>0.69</v>
      </c>
      <c r="H32" s="5"/>
      <c r="I32" s="5"/>
      <c r="J32" s="5"/>
      <c r="K32" s="5"/>
      <c r="L32" s="5">
        <v>0.69</v>
      </c>
      <c r="M32" s="5">
        <f t="shared" si="13"/>
        <v>0.69</v>
      </c>
      <c r="N32" s="2" t="s">
        <v>34</v>
      </c>
      <c r="O32" s="5"/>
      <c r="P32" s="6">
        <f t="shared" si="9"/>
        <v>1377.1699999999928</v>
      </c>
      <c r="Q32" s="5"/>
      <c r="R32" s="6">
        <f t="shared" si="10"/>
        <v>5494.89</v>
      </c>
      <c r="S32" s="8">
        <f t="shared" si="11"/>
        <v>6872.059999999993</v>
      </c>
      <c r="T32" s="5">
        <v>8101.62</v>
      </c>
      <c r="U32" s="9">
        <f aca="true" t="shared" si="14" ref="U32:U39">SUM(S32:T32)</f>
        <v>14973.679999999993</v>
      </c>
    </row>
    <row r="33" spans="1:21" ht="15">
      <c r="A33" t="s">
        <v>197</v>
      </c>
      <c r="B33" s="5">
        <v>95</v>
      </c>
      <c r="C33" s="5">
        <v>155</v>
      </c>
      <c r="D33" s="5"/>
      <c r="E33" s="5"/>
      <c r="F33" s="5"/>
      <c r="G33" s="5">
        <f t="shared" si="12"/>
        <v>250</v>
      </c>
      <c r="H33" s="5"/>
      <c r="I33" s="5"/>
      <c r="J33" s="5"/>
      <c r="K33" s="5"/>
      <c r="L33" s="5"/>
      <c r="M33" s="5">
        <f t="shared" si="13"/>
        <v>0</v>
      </c>
      <c r="N33" s="5" t="s">
        <v>199</v>
      </c>
      <c r="O33" s="5"/>
      <c r="P33" s="6">
        <f aca="true" t="shared" si="15" ref="P33:P38">P34+O33</f>
        <v>1377.1699999999928</v>
      </c>
      <c r="Q33" s="7">
        <v>250</v>
      </c>
      <c r="R33" s="6">
        <f aca="true" t="shared" si="16" ref="R33:R39">R34+Q33</f>
        <v>5494.89</v>
      </c>
      <c r="S33" s="8">
        <f aca="true" t="shared" si="17" ref="S33:S39">P33+R33</f>
        <v>6872.059999999993</v>
      </c>
      <c r="T33" s="5">
        <v>8100.93</v>
      </c>
      <c r="U33" s="9">
        <f t="shared" si="14"/>
        <v>14972.989999999994</v>
      </c>
    </row>
    <row r="34" spans="1:21" ht="15">
      <c r="A34" t="s">
        <v>197</v>
      </c>
      <c r="B34" s="5">
        <v>95</v>
      </c>
      <c r="C34" s="5"/>
      <c r="D34" s="5"/>
      <c r="E34" s="5"/>
      <c r="F34" s="5"/>
      <c r="G34" s="5">
        <f t="shared" si="12"/>
        <v>95</v>
      </c>
      <c r="H34" s="5"/>
      <c r="I34" s="5"/>
      <c r="J34" s="5"/>
      <c r="K34" s="5"/>
      <c r="L34" s="5"/>
      <c r="M34" s="5">
        <f t="shared" si="13"/>
        <v>0</v>
      </c>
      <c r="N34" s="5" t="s">
        <v>198</v>
      </c>
      <c r="O34" s="5"/>
      <c r="P34" s="6">
        <f t="shared" si="15"/>
        <v>1377.1699999999928</v>
      </c>
      <c r="Q34" s="7">
        <v>95</v>
      </c>
      <c r="R34" s="6">
        <f t="shared" si="16"/>
        <v>5244.89</v>
      </c>
      <c r="S34" s="8">
        <f t="shared" si="17"/>
        <v>6622.059999999993</v>
      </c>
      <c r="T34" s="5">
        <v>8100.93</v>
      </c>
      <c r="U34" s="9">
        <f t="shared" si="14"/>
        <v>14722.989999999994</v>
      </c>
    </row>
    <row r="35" spans="1:21" ht="15">
      <c r="A35" t="s">
        <v>197</v>
      </c>
      <c r="B35" s="5">
        <v>95</v>
      </c>
      <c r="C35" s="2"/>
      <c r="D35" s="5"/>
      <c r="E35" s="5"/>
      <c r="F35" s="5"/>
      <c r="G35" s="5">
        <f t="shared" si="12"/>
        <v>95</v>
      </c>
      <c r="H35" s="5"/>
      <c r="I35" s="5"/>
      <c r="J35" s="5"/>
      <c r="K35" s="5">
        <v>3.25</v>
      </c>
      <c r="L35" s="5"/>
      <c r="M35" s="5">
        <f t="shared" si="13"/>
        <v>3.25</v>
      </c>
      <c r="N35" s="5" t="s">
        <v>201</v>
      </c>
      <c r="O35" s="5">
        <v>91.75</v>
      </c>
      <c r="P35" s="6">
        <f t="shared" si="15"/>
        <v>1377.1699999999928</v>
      </c>
      <c r="R35" s="6">
        <f t="shared" si="16"/>
        <v>5149.89</v>
      </c>
      <c r="S35" s="8">
        <f t="shared" si="17"/>
        <v>6527.059999999993</v>
      </c>
      <c r="T35" s="5">
        <v>8100.93</v>
      </c>
      <c r="U35" s="9">
        <f t="shared" si="14"/>
        <v>14627.989999999994</v>
      </c>
    </row>
    <row r="36" spans="1:21" ht="15">
      <c r="A36" t="s">
        <v>200</v>
      </c>
      <c r="G36" s="5">
        <f t="shared" si="12"/>
        <v>0</v>
      </c>
      <c r="H36" s="5"/>
      <c r="I36" s="5"/>
      <c r="J36" s="5"/>
      <c r="K36" s="5">
        <v>30</v>
      </c>
      <c r="L36" s="5"/>
      <c r="M36" s="5">
        <f t="shared" si="13"/>
        <v>30</v>
      </c>
      <c r="N36" s="2" t="s">
        <v>32</v>
      </c>
      <c r="O36" s="5">
        <v>-30</v>
      </c>
      <c r="P36" s="6">
        <f t="shared" si="15"/>
        <v>1285.4199999999928</v>
      </c>
      <c r="R36" s="6">
        <f t="shared" si="16"/>
        <v>5149.89</v>
      </c>
      <c r="S36" s="8">
        <f t="shared" si="17"/>
        <v>6435.309999999993</v>
      </c>
      <c r="T36" s="5">
        <v>8100.93</v>
      </c>
      <c r="U36" s="9">
        <f t="shared" si="14"/>
        <v>14536.239999999994</v>
      </c>
    </row>
    <row r="37" spans="1:21" ht="15">
      <c r="A37" t="s">
        <v>195</v>
      </c>
      <c r="B37" s="5"/>
      <c r="C37" s="5"/>
      <c r="D37" s="5"/>
      <c r="E37" s="5"/>
      <c r="F37" s="5"/>
      <c r="G37" s="5">
        <f aca="true" t="shared" si="18" ref="G37:G51">SUM(B37:F37)</f>
        <v>0</v>
      </c>
      <c r="H37" s="5"/>
      <c r="I37" s="5">
        <v>320</v>
      </c>
      <c r="J37" s="5"/>
      <c r="K37" s="5"/>
      <c r="L37" s="5"/>
      <c r="M37" s="5">
        <f aca="true" t="shared" si="19" ref="M37:M51">SUM(H37:L37)</f>
        <v>320</v>
      </c>
      <c r="N37" s="5" t="s">
        <v>196</v>
      </c>
      <c r="O37" s="5"/>
      <c r="P37" s="6">
        <f t="shared" si="15"/>
        <v>1315.4199999999928</v>
      </c>
      <c r="Q37" s="7">
        <v>-320</v>
      </c>
      <c r="R37" s="6">
        <f t="shared" si="16"/>
        <v>5149.89</v>
      </c>
      <c r="S37" s="8">
        <f t="shared" si="17"/>
        <v>6465.309999999993</v>
      </c>
      <c r="T37" s="5">
        <v>8100.93</v>
      </c>
      <c r="U37" s="9">
        <f t="shared" si="14"/>
        <v>14566.239999999994</v>
      </c>
    </row>
    <row r="38" spans="1:21" ht="15">
      <c r="A38" t="s">
        <v>192</v>
      </c>
      <c r="B38" s="5"/>
      <c r="C38" s="5"/>
      <c r="D38" s="5"/>
      <c r="E38" s="5"/>
      <c r="F38" s="5"/>
      <c r="G38" s="5">
        <f t="shared" si="18"/>
        <v>0</v>
      </c>
      <c r="H38" s="5">
        <v>650</v>
      </c>
      <c r="I38" s="5"/>
      <c r="J38" s="5"/>
      <c r="K38" s="5"/>
      <c r="L38" s="5"/>
      <c r="M38" s="5">
        <f t="shared" si="19"/>
        <v>650</v>
      </c>
      <c r="N38" t="s">
        <v>194</v>
      </c>
      <c r="P38" s="6">
        <f t="shared" si="15"/>
        <v>1315.4199999999928</v>
      </c>
      <c r="Q38" s="7">
        <v>-650</v>
      </c>
      <c r="R38" s="6">
        <f t="shared" si="16"/>
        <v>5469.89</v>
      </c>
      <c r="S38" s="8">
        <f t="shared" si="17"/>
        <v>6785.309999999993</v>
      </c>
      <c r="T38" s="5">
        <v>8100.93</v>
      </c>
      <c r="U38" s="9">
        <f t="shared" si="14"/>
        <v>14886.239999999994</v>
      </c>
    </row>
    <row r="39" spans="1:21" ht="15">
      <c r="A39" t="s">
        <v>192</v>
      </c>
      <c r="B39" s="5"/>
      <c r="C39" s="5"/>
      <c r="D39" s="5">
        <v>10</v>
      </c>
      <c r="E39" s="5"/>
      <c r="F39" s="5"/>
      <c r="G39" s="5">
        <f t="shared" si="18"/>
        <v>10</v>
      </c>
      <c r="H39" s="5"/>
      <c r="I39" s="5"/>
      <c r="J39" s="5"/>
      <c r="K39" s="5">
        <v>0.59</v>
      </c>
      <c r="L39" s="5"/>
      <c r="M39" s="5">
        <f t="shared" si="19"/>
        <v>0.59</v>
      </c>
      <c r="N39" t="s">
        <v>193</v>
      </c>
      <c r="O39" s="5">
        <v>9.41</v>
      </c>
      <c r="P39" s="6">
        <f aca="true" t="shared" si="20" ref="P39:P51">P40+O39</f>
        <v>1315.4199999999928</v>
      </c>
      <c r="Q39" s="5"/>
      <c r="R39" s="6">
        <f t="shared" si="16"/>
        <v>6119.89</v>
      </c>
      <c r="S39" s="8">
        <f t="shared" si="17"/>
        <v>7435.309999999993</v>
      </c>
      <c r="T39" s="5">
        <v>8100.93</v>
      </c>
      <c r="U39" s="9">
        <f t="shared" si="14"/>
        <v>15536.239999999994</v>
      </c>
    </row>
    <row r="40" spans="1:21" ht="15">
      <c r="A40" t="s">
        <v>191</v>
      </c>
      <c r="B40" s="5"/>
      <c r="C40" s="5">
        <v>20</v>
      </c>
      <c r="D40" s="5"/>
      <c r="E40" s="5"/>
      <c r="F40" s="5"/>
      <c r="G40" s="5">
        <f t="shared" si="18"/>
        <v>20</v>
      </c>
      <c r="H40" s="5"/>
      <c r="I40" s="5"/>
      <c r="J40" s="5">
        <v>20</v>
      </c>
      <c r="K40" s="5"/>
      <c r="L40" s="5"/>
      <c r="M40" s="5">
        <f t="shared" si="19"/>
        <v>20</v>
      </c>
      <c r="N40" s="2" t="s">
        <v>123</v>
      </c>
      <c r="O40" s="5"/>
      <c r="P40" s="6">
        <f t="shared" si="20"/>
        <v>1306.0099999999927</v>
      </c>
      <c r="Q40" s="5"/>
      <c r="R40" s="6">
        <f aca="true" t="shared" si="21" ref="R40:R51">R41+Q40</f>
        <v>6119.89</v>
      </c>
      <c r="S40" s="8">
        <f aca="true" t="shared" si="22" ref="S40:S51">P40+R40</f>
        <v>7425.899999999993</v>
      </c>
      <c r="T40" s="5">
        <v>8100.93</v>
      </c>
      <c r="U40" s="9">
        <f aca="true" t="shared" si="23" ref="U40:U51">SUM(S40:T40)</f>
        <v>15526.829999999994</v>
      </c>
    </row>
    <row r="41" spans="1:21" ht="15">
      <c r="A41" t="s">
        <v>189</v>
      </c>
      <c r="B41" s="5"/>
      <c r="C41" s="5"/>
      <c r="D41" s="5"/>
      <c r="E41" s="5">
        <v>0.67</v>
      </c>
      <c r="F41" s="5"/>
      <c r="G41" s="5">
        <f t="shared" si="18"/>
        <v>0.67</v>
      </c>
      <c r="H41" s="5"/>
      <c r="I41" s="5"/>
      <c r="J41" s="5"/>
      <c r="K41" s="5"/>
      <c r="L41" s="5">
        <f>E41</f>
        <v>0.67</v>
      </c>
      <c r="M41" s="5">
        <f t="shared" si="19"/>
        <v>0.67</v>
      </c>
      <c r="N41" s="2" t="s">
        <v>34</v>
      </c>
      <c r="O41" s="5"/>
      <c r="P41" s="6">
        <f t="shared" si="20"/>
        <v>1306.0099999999927</v>
      </c>
      <c r="Q41" s="5"/>
      <c r="R41" s="6">
        <f t="shared" si="21"/>
        <v>6119.89</v>
      </c>
      <c r="S41" s="8">
        <f t="shared" si="22"/>
        <v>7425.899999999993</v>
      </c>
      <c r="T41" s="5">
        <v>8100.93</v>
      </c>
      <c r="U41" s="9">
        <f t="shared" si="23"/>
        <v>15526.829999999994</v>
      </c>
    </row>
    <row r="42" spans="1:21" ht="15">
      <c r="A42" t="s">
        <v>189</v>
      </c>
      <c r="B42" s="5"/>
      <c r="C42" s="5">
        <v>500</v>
      </c>
      <c r="D42" s="5">
        <v>40</v>
      </c>
      <c r="E42" s="5"/>
      <c r="F42" s="5"/>
      <c r="G42" s="5">
        <f t="shared" si="18"/>
        <v>540</v>
      </c>
      <c r="H42" s="5"/>
      <c r="I42" s="5"/>
      <c r="J42" s="5"/>
      <c r="K42" s="5">
        <v>15.96</v>
      </c>
      <c r="L42" s="5"/>
      <c r="M42" s="5">
        <f t="shared" si="19"/>
        <v>15.96</v>
      </c>
      <c r="N42" s="5" t="s">
        <v>190</v>
      </c>
      <c r="O42" s="5">
        <v>524.04</v>
      </c>
      <c r="P42" s="6">
        <f t="shared" si="20"/>
        <v>1306.0099999999927</v>
      </c>
      <c r="Q42" s="7"/>
      <c r="R42" s="6">
        <f t="shared" si="21"/>
        <v>6119.89</v>
      </c>
      <c r="S42" s="8">
        <f t="shared" si="22"/>
        <v>7425.899999999993</v>
      </c>
      <c r="T42" s="5">
        <v>8100.26</v>
      </c>
      <c r="U42" s="9">
        <f t="shared" si="23"/>
        <v>15526.159999999993</v>
      </c>
    </row>
    <row r="43" spans="1:21" ht="15">
      <c r="A43" t="s">
        <v>187</v>
      </c>
      <c r="B43" s="5"/>
      <c r="C43" s="5"/>
      <c r="D43" s="5"/>
      <c r="E43" s="5"/>
      <c r="F43" s="5"/>
      <c r="G43" s="5">
        <f t="shared" si="18"/>
        <v>0</v>
      </c>
      <c r="H43" s="5">
        <v>650</v>
      </c>
      <c r="I43" s="5"/>
      <c r="J43" s="5"/>
      <c r="K43" s="5"/>
      <c r="L43" s="5"/>
      <c r="M43" s="5">
        <f t="shared" si="19"/>
        <v>650</v>
      </c>
      <c r="N43" t="s">
        <v>188</v>
      </c>
      <c r="P43" s="6">
        <f t="shared" si="20"/>
        <v>781.9699999999928</v>
      </c>
      <c r="Q43" s="7">
        <v>-650</v>
      </c>
      <c r="R43" s="6">
        <f t="shared" si="21"/>
        <v>6119.89</v>
      </c>
      <c r="S43" s="8">
        <f t="shared" si="22"/>
        <v>6901.859999999993</v>
      </c>
      <c r="T43" s="5">
        <v>8100.26</v>
      </c>
      <c r="U43" s="9">
        <f t="shared" si="23"/>
        <v>15002.119999999994</v>
      </c>
    </row>
    <row r="44" spans="1:21" ht="15">
      <c r="A44" t="s">
        <v>185</v>
      </c>
      <c r="B44" s="5">
        <v>95</v>
      </c>
      <c r="C44" s="5"/>
      <c r="D44" s="5"/>
      <c r="E44" s="5"/>
      <c r="F44" s="5"/>
      <c r="G44" s="5">
        <f t="shared" si="18"/>
        <v>95</v>
      </c>
      <c r="H44" s="5"/>
      <c r="I44" s="5"/>
      <c r="J44" s="5"/>
      <c r="K44" s="5">
        <v>3.06</v>
      </c>
      <c r="L44" s="5"/>
      <c r="M44" s="5">
        <f t="shared" si="19"/>
        <v>3.06</v>
      </c>
      <c r="N44" s="5" t="s">
        <v>186</v>
      </c>
      <c r="O44" s="5">
        <v>91.94</v>
      </c>
      <c r="P44" s="6">
        <f t="shared" si="20"/>
        <v>781.9699999999928</v>
      </c>
      <c r="Q44" s="5"/>
      <c r="R44" s="6">
        <f t="shared" si="21"/>
        <v>6769.89</v>
      </c>
      <c r="S44" s="8">
        <f t="shared" si="22"/>
        <v>7551.859999999993</v>
      </c>
      <c r="T44" s="5">
        <v>8100.26</v>
      </c>
      <c r="U44" s="9">
        <f t="shared" si="23"/>
        <v>15652.119999999994</v>
      </c>
    </row>
    <row r="45" spans="1:21" ht="15">
      <c r="A45" t="s">
        <v>184</v>
      </c>
      <c r="B45" s="5"/>
      <c r="C45" s="5">
        <v>20</v>
      </c>
      <c r="D45" s="5"/>
      <c r="E45" s="5"/>
      <c r="F45" s="5"/>
      <c r="G45" s="5">
        <f t="shared" si="18"/>
        <v>20</v>
      </c>
      <c r="H45" s="5"/>
      <c r="I45" s="5"/>
      <c r="J45" s="5">
        <v>20</v>
      </c>
      <c r="K45" s="5"/>
      <c r="L45" s="5"/>
      <c r="M45" s="5">
        <f t="shared" si="19"/>
        <v>20</v>
      </c>
      <c r="N45" s="2" t="s">
        <v>123</v>
      </c>
      <c r="O45" s="5"/>
      <c r="P45" s="6">
        <f t="shared" si="20"/>
        <v>690.0299999999927</v>
      </c>
      <c r="Q45" s="5"/>
      <c r="R45" s="6">
        <f t="shared" si="21"/>
        <v>6769.89</v>
      </c>
      <c r="S45" s="8">
        <f t="shared" si="22"/>
        <v>7459.919999999993</v>
      </c>
      <c r="T45" s="5">
        <v>8100.26</v>
      </c>
      <c r="U45" s="9">
        <f t="shared" si="23"/>
        <v>15560.179999999993</v>
      </c>
    </row>
    <row r="46" spans="1:21" ht="15">
      <c r="A46" t="s">
        <v>184</v>
      </c>
      <c r="B46" s="2"/>
      <c r="C46" s="2"/>
      <c r="D46" s="2"/>
      <c r="E46" s="2"/>
      <c r="F46" s="2"/>
      <c r="G46" s="5">
        <f t="shared" si="18"/>
        <v>0</v>
      </c>
      <c r="H46" s="5"/>
      <c r="I46" s="5"/>
      <c r="J46" s="5"/>
      <c r="K46" s="5">
        <v>30</v>
      </c>
      <c r="L46" s="5"/>
      <c r="M46" s="5">
        <f t="shared" si="19"/>
        <v>30</v>
      </c>
      <c r="N46" s="2" t="s">
        <v>32</v>
      </c>
      <c r="O46" s="5">
        <v>-30</v>
      </c>
      <c r="P46" s="6">
        <f t="shared" si="20"/>
        <v>690.0299999999927</v>
      </c>
      <c r="Q46" s="5"/>
      <c r="R46" s="6">
        <f t="shared" si="21"/>
        <v>6769.89</v>
      </c>
      <c r="S46" s="8">
        <f t="shared" si="22"/>
        <v>7459.919999999993</v>
      </c>
      <c r="T46" s="5">
        <v>8100.26</v>
      </c>
      <c r="U46" s="9">
        <f t="shared" si="23"/>
        <v>15560.179999999993</v>
      </c>
    </row>
    <row r="47" spans="1:21" ht="15">
      <c r="A47" t="s">
        <v>183</v>
      </c>
      <c r="B47" s="2"/>
      <c r="C47" s="2"/>
      <c r="D47" s="2"/>
      <c r="E47" s="5">
        <v>0.69</v>
      </c>
      <c r="F47" s="5"/>
      <c r="G47" s="5">
        <f t="shared" si="18"/>
        <v>0.69</v>
      </c>
      <c r="H47" s="5"/>
      <c r="I47" s="5"/>
      <c r="J47" s="5"/>
      <c r="K47" s="5"/>
      <c r="L47" s="5">
        <v>0.69</v>
      </c>
      <c r="M47" s="5">
        <f t="shared" si="19"/>
        <v>0.69</v>
      </c>
      <c r="N47" s="2" t="s">
        <v>34</v>
      </c>
      <c r="O47" s="5"/>
      <c r="P47" s="6">
        <f t="shared" si="20"/>
        <v>720.0299999999927</v>
      </c>
      <c r="Q47" s="5"/>
      <c r="R47" s="6">
        <f t="shared" si="21"/>
        <v>6769.89</v>
      </c>
      <c r="S47" s="8">
        <f t="shared" si="22"/>
        <v>7489.919999999993</v>
      </c>
      <c r="T47" s="5">
        <v>8100.26</v>
      </c>
      <c r="U47" s="9">
        <f t="shared" si="23"/>
        <v>15590.179999999993</v>
      </c>
    </row>
    <row r="48" spans="1:21" ht="15">
      <c r="A48" t="s">
        <v>180</v>
      </c>
      <c r="B48" s="5"/>
      <c r="C48" s="5"/>
      <c r="D48" s="5">
        <v>15</v>
      </c>
      <c r="E48" s="5"/>
      <c r="F48" s="5"/>
      <c r="G48" s="5">
        <f t="shared" si="18"/>
        <v>15</v>
      </c>
      <c r="H48" s="5"/>
      <c r="I48" s="5"/>
      <c r="J48" s="5"/>
      <c r="K48" s="5">
        <v>0.74</v>
      </c>
      <c r="L48" s="5"/>
      <c r="M48" s="5">
        <f t="shared" si="19"/>
        <v>0.74</v>
      </c>
      <c r="N48" t="s">
        <v>182</v>
      </c>
      <c r="O48" s="5">
        <v>14.26</v>
      </c>
      <c r="P48" s="6">
        <f t="shared" si="20"/>
        <v>720.0299999999927</v>
      </c>
      <c r="Q48" s="5"/>
      <c r="R48" s="6">
        <f t="shared" si="21"/>
        <v>6769.89</v>
      </c>
      <c r="S48" s="8">
        <f t="shared" si="22"/>
        <v>7489.919999999993</v>
      </c>
      <c r="T48" s="5">
        <v>8099.57</v>
      </c>
      <c r="U48" s="9">
        <f t="shared" si="23"/>
        <v>15589.489999999993</v>
      </c>
    </row>
    <row r="49" spans="1:21" ht="15">
      <c r="A49" t="s">
        <v>179</v>
      </c>
      <c r="B49" s="5">
        <v>95</v>
      </c>
      <c r="C49" s="5"/>
      <c r="D49" s="5"/>
      <c r="E49" s="5"/>
      <c r="F49" s="5"/>
      <c r="G49" s="5">
        <f t="shared" si="18"/>
        <v>95</v>
      </c>
      <c r="H49" s="5"/>
      <c r="I49" s="5"/>
      <c r="J49" s="5"/>
      <c r="K49" s="5">
        <v>3.06</v>
      </c>
      <c r="L49" s="5"/>
      <c r="M49" s="5">
        <f t="shared" si="19"/>
        <v>3.06</v>
      </c>
      <c r="N49" s="5" t="s">
        <v>181</v>
      </c>
      <c r="O49" s="5">
        <v>91.94</v>
      </c>
      <c r="P49" s="6">
        <f t="shared" si="20"/>
        <v>705.7699999999927</v>
      </c>
      <c r="Q49" s="5"/>
      <c r="R49" s="6">
        <f t="shared" si="21"/>
        <v>6769.89</v>
      </c>
      <c r="S49" s="8">
        <f t="shared" si="22"/>
        <v>7475.659999999993</v>
      </c>
      <c r="T49" s="5">
        <v>8099.57</v>
      </c>
      <c r="U49" s="9">
        <f t="shared" si="23"/>
        <v>15575.229999999992</v>
      </c>
    </row>
    <row r="50" spans="1:21" ht="15">
      <c r="A50" t="s">
        <v>157</v>
      </c>
      <c r="B50" s="5"/>
      <c r="C50" s="5"/>
      <c r="D50" s="5"/>
      <c r="E50" s="5"/>
      <c r="F50" s="5"/>
      <c r="G50" s="5">
        <f t="shared" si="18"/>
        <v>0</v>
      </c>
      <c r="H50" s="5"/>
      <c r="I50" s="5">
        <v>175</v>
      </c>
      <c r="J50" s="5"/>
      <c r="K50" s="5"/>
      <c r="L50" s="5"/>
      <c r="M50" s="5">
        <f t="shared" si="19"/>
        <v>175</v>
      </c>
      <c r="N50" s="5" t="s">
        <v>178</v>
      </c>
      <c r="O50" s="5"/>
      <c r="P50" s="6">
        <f t="shared" si="20"/>
        <v>613.8299999999927</v>
      </c>
      <c r="Q50" s="5">
        <v>-175</v>
      </c>
      <c r="R50" s="6">
        <f t="shared" si="21"/>
        <v>6769.89</v>
      </c>
      <c r="S50" s="8">
        <f t="shared" si="22"/>
        <v>7383.719999999993</v>
      </c>
      <c r="T50" s="5">
        <v>8099.57</v>
      </c>
      <c r="U50" s="9">
        <f t="shared" si="23"/>
        <v>15483.289999999994</v>
      </c>
    </row>
    <row r="51" spans="1:21" ht="15">
      <c r="A51" t="s">
        <v>157</v>
      </c>
      <c r="B51" s="5"/>
      <c r="C51" s="5"/>
      <c r="D51" s="5"/>
      <c r="E51" s="5"/>
      <c r="F51" s="5"/>
      <c r="G51" s="5">
        <f t="shared" si="18"/>
        <v>0</v>
      </c>
      <c r="H51" s="5"/>
      <c r="I51" s="5">
        <v>350</v>
      </c>
      <c r="J51" s="5"/>
      <c r="K51" s="5"/>
      <c r="L51" s="5"/>
      <c r="M51" s="5">
        <f t="shared" si="19"/>
        <v>350</v>
      </c>
      <c r="N51" s="5" t="s">
        <v>177</v>
      </c>
      <c r="O51" s="5"/>
      <c r="P51" s="6">
        <f t="shared" si="20"/>
        <v>613.8299999999927</v>
      </c>
      <c r="Q51" s="5">
        <v>-350</v>
      </c>
      <c r="R51" s="6">
        <f t="shared" si="21"/>
        <v>6944.89</v>
      </c>
      <c r="S51" s="8">
        <f t="shared" si="22"/>
        <v>7558.719999999993</v>
      </c>
      <c r="T51" s="5">
        <v>8099.57</v>
      </c>
      <c r="U51" s="9">
        <f t="shared" si="23"/>
        <v>15658.289999999994</v>
      </c>
    </row>
    <row r="52" spans="1:21" ht="15">
      <c r="A52" t="s">
        <v>157</v>
      </c>
      <c r="B52" s="5">
        <v>95</v>
      </c>
      <c r="C52" s="5"/>
      <c r="E52" s="5"/>
      <c r="F52" s="5"/>
      <c r="G52" s="5">
        <f aca="true" t="shared" si="24" ref="G52:G60">SUM(B52:F52)</f>
        <v>95</v>
      </c>
      <c r="H52" s="5"/>
      <c r="I52" s="5"/>
      <c r="J52" s="5"/>
      <c r="K52" s="5"/>
      <c r="L52" s="5"/>
      <c r="M52" s="5">
        <f aca="true" t="shared" si="25" ref="M52:M70">SUM(H52:L52)</f>
        <v>0</v>
      </c>
      <c r="N52" s="5" t="s">
        <v>176</v>
      </c>
      <c r="O52" s="5"/>
      <c r="P52" s="6">
        <f aca="true" t="shared" si="26" ref="P52:P70">P53+O52</f>
        <v>613.8299999999927</v>
      </c>
      <c r="Q52" s="5">
        <f aca="true" t="shared" si="27" ref="Q52:Q69">G52</f>
        <v>95</v>
      </c>
      <c r="R52" s="6">
        <f aca="true" t="shared" si="28" ref="R52:R70">R53+Q52</f>
        <v>7294.89</v>
      </c>
      <c r="S52" s="8">
        <f aca="true" t="shared" si="29" ref="S52:S70">P52+R52</f>
        <v>7908.719999999993</v>
      </c>
      <c r="T52" s="5">
        <v>8099.57</v>
      </c>
      <c r="U52" s="9">
        <f aca="true" t="shared" si="30" ref="U52:U70">SUM(S52:T52)</f>
        <v>16008.289999999994</v>
      </c>
    </row>
    <row r="53" spans="1:21" ht="15">
      <c r="A53" t="s">
        <v>157</v>
      </c>
      <c r="B53" s="5">
        <v>95</v>
      </c>
      <c r="C53" s="5"/>
      <c r="E53" s="5"/>
      <c r="F53" s="5"/>
      <c r="G53" s="5">
        <f t="shared" si="24"/>
        <v>95</v>
      </c>
      <c r="H53" s="5"/>
      <c r="I53" s="5"/>
      <c r="J53" s="5"/>
      <c r="K53" s="5"/>
      <c r="L53" s="5"/>
      <c r="M53" s="5">
        <f t="shared" si="25"/>
        <v>0</v>
      </c>
      <c r="N53" s="5" t="s">
        <v>175</v>
      </c>
      <c r="O53" s="5"/>
      <c r="P53" s="6">
        <f t="shared" si="26"/>
        <v>613.8299999999927</v>
      </c>
      <c r="Q53" s="5">
        <f t="shared" si="27"/>
        <v>95</v>
      </c>
      <c r="R53" s="6">
        <f t="shared" si="28"/>
        <v>7199.89</v>
      </c>
      <c r="S53" s="8">
        <f t="shared" si="29"/>
        <v>7813.719999999993</v>
      </c>
      <c r="T53" s="5">
        <v>8099.57</v>
      </c>
      <c r="U53" s="9">
        <f t="shared" si="30"/>
        <v>15913.289999999994</v>
      </c>
    </row>
    <row r="54" spans="1:21" ht="15">
      <c r="A54" t="s">
        <v>157</v>
      </c>
      <c r="B54" s="5">
        <v>95</v>
      </c>
      <c r="C54" s="5"/>
      <c r="E54" s="5"/>
      <c r="F54" s="5"/>
      <c r="G54" s="5">
        <f t="shared" si="24"/>
        <v>95</v>
      </c>
      <c r="H54" s="5"/>
      <c r="I54" s="5"/>
      <c r="J54" s="5"/>
      <c r="K54" s="5"/>
      <c r="L54" s="5"/>
      <c r="M54" s="5">
        <f t="shared" si="25"/>
        <v>0</v>
      </c>
      <c r="N54" s="5" t="s">
        <v>174</v>
      </c>
      <c r="O54" s="5"/>
      <c r="P54" s="6">
        <f t="shared" si="26"/>
        <v>613.8299999999927</v>
      </c>
      <c r="Q54" s="5">
        <f t="shared" si="27"/>
        <v>95</v>
      </c>
      <c r="R54" s="6">
        <f t="shared" si="28"/>
        <v>7104.89</v>
      </c>
      <c r="S54" s="8">
        <f t="shared" si="29"/>
        <v>7718.719999999993</v>
      </c>
      <c r="T54" s="5">
        <v>8099.57</v>
      </c>
      <c r="U54" s="9">
        <f t="shared" si="30"/>
        <v>15818.289999999994</v>
      </c>
    </row>
    <row r="55" spans="1:21" ht="15">
      <c r="A55" t="s">
        <v>157</v>
      </c>
      <c r="B55" s="5">
        <v>95</v>
      </c>
      <c r="C55" s="5"/>
      <c r="E55" s="5"/>
      <c r="F55" s="5"/>
      <c r="G55" s="5">
        <f t="shared" si="24"/>
        <v>95</v>
      </c>
      <c r="H55" s="5"/>
      <c r="I55" s="5"/>
      <c r="J55" s="5"/>
      <c r="K55" s="5"/>
      <c r="L55" s="5"/>
      <c r="M55" s="5">
        <f t="shared" si="25"/>
        <v>0</v>
      </c>
      <c r="N55" s="5" t="s">
        <v>173</v>
      </c>
      <c r="O55" s="5"/>
      <c r="P55" s="6">
        <f t="shared" si="26"/>
        <v>613.8299999999927</v>
      </c>
      <c r="Q55" s="5">
        <f t="shared" si="27"/>
        <v>95</v>
      </c>
      <c r="R55" s="6">
        <f t="shared" si="28"/>
        <v>7009.89</v>
      </c>
      <c r="S55" s="8">
        <f t="shared" si="29"/>
        <v>7623.719999999993</v>
      </c>
      <c r="T55" s="5">
        <v>8099.57</v>
      </c>
      <c r="U55" s="9">
        <f t="shared" si="30"/>
        <v>15723.289999999994</v>
      </c>
    </row>
    <row r="56" spans="1:21" ht="15">
      <c r="A56" t="s">
        <v>157</v>
      </c>
      <c r="B56" s="5">
        <v>95</v>
      </c>
      <c r="C56" s="5"/>
      <c r="E56" s="5"/>
      <c r="F56" s="5"/>
      <c r="G56" s="5">
        <f t="shared" si="24"/>
        <v>95</v>
      </c>
      <c r="H56" s="5"/>
      <c r="I56" s="5"/>
      <c r="J56" s="5"/>
      <c r="K56" s="5"/>
      <c r="L56" s="5"/>
      <c r="M56" s="5">
        <f t="shared" si="25"/>
        <v>0</v>
      </c>
      <c r="N56" s="5" t="s">
        <v>172</v>
      </c>
      <c r="O56" s="5"/>
      <c r="P56" s="6">
        <f t="shared" si="26"/>
        <v>613.8299999999927</v>
      </c>
      <c r="Q56" s="5">
        <f t="shared" si="27"/>
        <v>95</v>
      </c>
      <c r="R56" s="6">
        <f t="shared" si="28"/>
        <v>6914.89</v>
      </c>
      <c r="S56" s="8">
        <f t="shared" si="29"/>
        <v>7528.719999999993</v>
      </c>
      <c r="T56" s="5">
        <v>8099.57</v>
      </c>
      <c r="U56" s="9">
        <f t="shared" si="30"/>
        <v>15628.289999999994</v>
      </c>
    </row>
    <row r="57" spans="1:21" ht="15">
      <c r="A57" t="s">
        <v>157</v>
      </c>
      <c r="B57" s="5">
        <v>95</v>
      </c>
      <c r="C57" s="5"/>
      <c r="E57" s="5"/>
      <c r="F57" s="5"/>
      <c r="G57" s="5">
        <f t="shared" si="24"/>
        <v>95</v>
      </c>
      <c r="H57" s="5"/>
      <c r="I57" s="5"/>
      <c r="J57" s="5"/>
      <c r="K57" s="5"/>
      <c r="L57" s="5"/>
      <c r="M57" s="5">
        <f t="shared" si="25"/>
        <v>0</v>
      </c>
      <c r="N57" s="5" t="s">
        <v>171</v>
      </c>
      <c r="O57" s="5"/>
      <c r="P57" s="6">
        <f t="shared" si="26"/>
        <v>613.8299999999927</v>
      </c>
      <c r="Q57" s="5">
        <f t="shared" si="27"/>
        <v>95</v>
      </c>
      <c r="R57" s="6">
        <f t="shared" si="28"/>
        <v>6819.89</v>
      </c>
      <c r="S57" s="8">
        <f t="shared" si="29"/>
        <v>7433.719999999993</v>
      </c>
      <c r="T57" s="5">
        <v>8099.57</v>
      </c>
      <c r="U57" s="9">
        <f t="shared" si="30"/>
        <v>15533.289999999994</v>
      </c>
    </row>
    <row r="58" spans="1:21" ht="15">
      <c r="A58" t="s">
        <v>157</v>
      </c>
      <c r="B58" s="5">
        <v>95</v>
      </c>
      <c r="C58" s="5"/>
      <c r="E58" s="5"/>
      <c r="F58" s="5"/>
      <c r="G58" s="5">
        <f t="shared" si="24"/>
        <v>95</v>
      </c>
      <c r="H58" s="5"/>
      <c r="I58" s="5"/>
      <c r="J58" s="5"/>
      <c r="K58" s="5"/>
      <c r="L58" s="5"/>
      <c r="M58" s="5">
        <f t="shared" si="25"/>
        <v>0</v>
      </c>
      <c r="N58" s="5" t="s">
        <v>170</v>
      </c>
      <c r="O58" s="5"/>
      <c r="P58" s="6">
        <f t="shared" si="26"/>
        <v>613.8299999999927</v>
      </c>
      <c r="Q58" s="5">
        <f t="shared" si="27"/>
        <v>95</v>
      </c>
      <c r="R58" s="6">
        <f t="shared" si="28"/>
        <v>6724.89</v>
      </c>
      <c r="S58" s="8">
        <f t="shared" si="29"/>
        <v>7338.719999999993</v>
      </c>
      <c r="T58" s="5">
        <v>8099.57</v>
      </c>
      <c r="U58" s="9">
        <f t="shared" si="30"/>
        <v>15438.289999999994</v>
      </c>
    </row>
    <row r="59" spans="1:21" ht="15">
      <c r="A59" t="s">
        <v>157</v>
      </c>
      <c r="B59" s="5">
        <v>95</v>
      </c>
      <c r="C59" s="5"/>
      <c r="E59" s="5"/>
      <c r="F59" s="5"/>
      <c r="G59" s="5">
        <f t="shared" si="24"/>
        <v>95</v>
      </c>
      <c r="H59" s="5"/>
      <c r="I59" s="5"/>
      <c r="J59" s="5"/>
      <c r="K59" s="5"/>
      <c r="L59" s="5"/>
      <c r="M59" s="5">
        <f t="shared" si="25"/>
        <v>0</v>
      </c>
      <c r="N59" s="5" t="s">
        <v>169</v>
      </c>
      <c r="O59" s="5"/>
      <c r="P59" s="6">
        <f t="shared" si="26"/>
        <v>613.8299999999927</v>
      </c>
      <c r="Q59" s="5">
        <f t="shared" si="27"/>
        <v>95</v>
      </c>
      <c r="R59" s="6">
        <f t="shared" si="28"/>
        <v>6629.89</v>
      </c>
      <c r="S59" s="8">
        <f t="shared" si="29"/>
        <v>7243.719999999993</v>
      </c>
      <c r="T59" s="5">
        <v>8099.57</v>
      </c>
      <c r="U59" s="9">
        <f t="shared" si="30"/>
        <v>15343.289999999994</v>
      </c>
    </row>
    <row r="60" spans="1:21" ht="15">
      <c r="A60" t="s">
        <v>157</v>
      </c>
      <c r="B60" s="5">
        <v>95</v>
      </c>
      <c r="C60" s="5"/>
      <c r="E60" s="5"/>
      <c r="F60" s="5"/>
      <c r="G60" s="5">
        <f t="shared" si="24"/>
        <v>95</v>
      </c>
      <c r="H60" s="5"/>
      <c r="I60" s="5"/>
      <c r="J60" s="5"/>
      <c r="K60" s="5"/>
      <c r="L60" s="5"/>
      <c r="M60" s="5">
        <f t="shared" si="25"/>
        <v>0</v>
      </c>
      <c r="N60" s="5" t="s">
        <v>168</v>
      </c>
      <c r="O60" s="5"/>
      <c r="P60" s="6">
        <f t="shared" si="26"/>
        <v>613.8299999999927</v>
      </c>
      <c r="Q60" s="5">
        <f t="shared" si="27"/>
        <v>95</v>
      </c>
      <c r="R60" s="6">
        <f t="shared" si="28"/>
        <v>6534.89</v>
      </c>
      <c r="S60" s="8">
        <f t="shared" si="29"/>
        <v>7148.719999999993</v>
      </c>
      <c r="T60" s="5">
        <v>8099.57</v>
      </c>
      <c r="U60" s="9">
        <f t="shared" si="30"/>
        <v>15248.289999999994</v>
      </c>
    </row>
    <row r="61" spans="1:21" ht="15">
      <c r="A61" t="s">
        <v>157</v>
      </c>
      <c r="B61" s="5"/>
      <c r="C61" s="5"/>
      <c r="D61" s="5">
        <v>40</v>
      </c>
      <c r="E61" s="5"/>
      <c r="F61" s="5"/>
      <c r="G61" s="5">
        <f aca="true" t="shared" si="31" ref="G61:G70">SUM(B61:F61)</f>
        <v>40</v>
      </c>
      <c r="H61" s="5"/>
      <c r="I61" s="5"/>
      <c r="J61" s="5"/>
      <c r="K61" s="5"/>
      <c r="L61" s="5"/>
      <c r="M61" s="5">
        <f t="shared" si="25"/>
        <v>0</v>
      </c>
      <c r="N61" s="5" t="s">
        <v>167</v>
      </c>
      <c r="O61" s="5"/>
      <c r="P61" s="6">
        <f t="shared" si="26"/>
        <v>613.8299999999927</v>
      </c>
      <c r="Q61" s="5">
        <f t="shared" si="27"/>
        <v>40</v>
      </c>
      <c r="R61" s="6">
        <f t="shared" si="28"/>
        <v>6439.89</v>
      </c>
      <c r="S61" s="8">
        <f t="shared" si="29"/>
        <v>7053.719999999993</v>
      </c>
      <c r="T61" s="5">
        <v>8099.57</v>
      </c>
      <c r="U61" s="9">
        <f t="shared" si="30"/>
        <v>15153.289999999994</v>
      </c>
    </row>
    <row r="62" spans="1:21" ht="15">
      <c r="A62" t="s">
        <v>157</v>
      </c>
      <c r="B62" s="5"/>
      <c r="C62" s="5"/>
      <c r="D62" s="5">
        <v>40</v>
      </c>
      <c r="E62" s="5"/>
      <c r="F62" s="5"/>
      <c r="G62" s="5">
        <f t="shared" si="31"/>
        <v>40</v>
      </c>
      <c r="H62" s="5"/>
      <c r="I62" s="5"/>
      <c r="J62" s="5"/>
      <c r="K62" s="5"/>
      <c r="L62" s="5"/>
      <c r="M62" s="5">
        <f t="shared" si="25"/>
        <v>0</v>
      </c>
      <c r="N62" s="5" t="s">
        <v>166</v>
      </c>
      <c r="O62" s="5"/>
      <c r="P62" s="6">
        <f t="shared" si="26"/>
        <v>613.8299999999927</v>
      </c>
      <c r="Q62" s="5">
        <f t="shared" si="27"/>
        <v>40</v>
      </c>
      <c r="R62" s="6">
        <f t="shared" si="28"/>
        <v>6399.89</v>
      </c>
      <c r="S62" s="8">
        <f t="shared" si="29"/>
        <v>7013.719999999993</v>
      </c>
      <c r="T62" s="5">
        <v>8099.57</v>
      </c>
      <c r="U62" s="9">
        <f t="shared" si="30"/>
        <v>15113.289999999994</v>
      </c>
    </row>
    <row r="63" spans="1:21" ht="15">
      <c r="A63" t="s">
        <v>157</v>
      </c>
      <c r="B63" s="5"/>
      <c r="C63" s="5"/>
      <c r="D63" s="5">
        <v>40</v>
      </c>
      <c r="E63" s="5"/>
      <c r="F63" s="5"/>
      <c r="G63" s="5">
        <f t="shared" si="31"/>
        <v>40</v>
      </c>
      <c r="H63" s="5"/>
      <c r="I63" s="5"/>
      <c r="J63" s="5"/>
      <c r="K63" s="5"/>
      <c r="L63" s="5"/>
      <c r="M63" s="5">
        <f t="shared" si="25"/>
        <v>0</v>
      </c>
      <c r="N63" s="5" t="s">
        <v>165</v>
      </c>
      <c r="O63" s="5"/>
      <c r="P63" s="6">
        <f t="shared" si="26"/>
        <v>613.8299999999927</v>
      </c>
      <c r="Q63" s="5">
        <f t="shared" si="27"/>
        <v>40</v>
      </c>
      <c r="R63" s="6">
        <f t="shared" si="28"/>
        <v>6359.89</v>
      </c>
      <c r="S63" s="8">
        <f t="shared" si="29"/>
        <v>6973.719999999993</v>
      </c>
      <c r="T63" s="5">
        <v>8099.57</v>
      </c>
      <c r="U63" s="9">
        <f t="shared" si="30"/>
        <v>15073.289999999994</v>
      </c>
    </row>
    <row r="64" spans="1:21" ht="15">
      <c r="A64" t="s">
        <v>157</v>
      </c>
      <c r="B64" s="5"/>
      <c r="C64" s="5"/>
      <c r="D64" s="5">
        <v>40</v>
      </c>
      <c r="E64" s="5"/>
      <c r="F64" s="5"/>
      <c r="G64" s="5">
        <f t="shared" si="31"/>
        <v>40</v>
      </c>
      <c r="H64" s="5"/>
      <c r="I64" s="5"/>
      <c r="J64" s="5"/>
      <c r="K64" s="5"/>
      <c r="L64" s="5"/>
      <c r="M64" s="5">
        <f t="shared" si="25"/>
        <v>0</v>
      </c>
      <c r="N64" s="5" t="s">
        <v>164</v>
      </c>
      <c r="O64" s="5"/>
      <c r="P64" s="6">
        <f t="shared" si="26"/>
        <v>613.8299999999927</v>
      </c>
      <c r="Q64" s="5">
        <f t="shared" si="27"/>
        <v>40</v>
      </c>
      <c r="R64" s="6">
        <f t="shared" si="28"/>
        <v>6319.89</v>
      </c>
      <c r="S64" s="8">
        <f t="shared" si="29"/>
        <v>6933.719999999993</v>
      </c>
      <c r="T64" s="5">
        <v>8099.57</v>
      </c>
      <c r="U64" s="9">
        <f t="shared" si="30"/>
        <v>15033.289999999994</v>
      </c>
    </row>
    <row r="65" spans="1:21" ht="15">
      <c r="A65" t="s">
        <v>157</v>
      </c>
      <c r="B65" s="5"/>
      <c r="C65" s="5"/>
      <c r="D65" s="5">
        <v>40</v>
      </c>
      <c r="E65" s="5"/>
      <c r="F65" s="5"/>
      <c r="G65" s="5">
        <f t="shared" si="31"/>
        <v>40</v>
      </c>
      <c r="H65" s="5"/>
      <c r="I65" s="5"/>
      <c r="J65" s="5"/>
      <c r="K65" s="5"/>
      <c r="L65" s="5"/>
      <c r="M65" s="5">
        <f t="shared" si="25"/>
        <v>0</v>
      </c>
      <c r="N65" s="5" t="s">
        <v>163</v>
      </c>
      <c r="O65" s="5"/>
      <c r="P65" s="6">
        <f t="shared" si="26"/>
        <v>613.8299999999927</v>
      </c>
      <c r="Q65" s="5">
        <f t="shared" si="27"/>
        <v>40</v>
      </c>
      <c r="R65" s="6">
        <f t="shared" si="28"/>
        <v>6279.89</v>
      </c>
      <c r="S65" s="8">
        <f t="shared" si="29"/>
        <v>6893.719999999993</v>
      </c>
      <c r="T65" s="5">
        <v>8099.57</v>
      </c>
      <c r="U65" s="9">
        <f t="shared" si="30"/>
        <v>14993.289999999994</v>
      </c>
    </row>
    <row r="66" spans="1:21" ht="15">
      <c r="A66" t="s">
        <v>157</v>
      </c>
      <c r="B66" s="5"/>
      <c r="C66" s="5"/>
      <c r="D66" s="5">
        <v>40</v>
      </c>
      <c r="E66" s="5"/>
      <c r="F66" s="5"/>
      <c r="G66" s="5">
        <f t="shared" si="31"/>
        <v>40</v>
      </c>
      <c r="H66" s="5"/>
      <c r="I66" s="5"/>
      <c r="J66" s="5"/>
      <c r="K66" s="5"/>
      <c r="L66" s="5"/>
      <c r="M66" s="5">
        <f t="shared" si="25"/>
        <v>0</v>
      </c>
      <c r="N66" s="5" t="s">
        <v>162</v>
      </c>
      <c r="O66" s="5"/>
      <c r="P66" s="6">
        <f t="shared" si="26"/>
        <v>613.8299999999927</v>
      </c>
      <c r="Q66" s="5">
        <f t="shared" si="27"/>
        <v>40</v>
      </c>
      <c r="R66" s="6">
        <f t="shared" si="28"/>
        <v>6239.89</v>
      </c>
      <c r="S66" s="8">
        <f t="shared" si="29"/>
        <v>6853.719999999993</v>
      </c>
      <c r="T66" s="5">
        <v>8099.57</v>
      </c>
      <c r="U66" s="9">
        <f t="shared" si="30"/>
        <v>14953.289999999994</v>
      </c>
    </row>
    <row r="67" spans="1:21" ht="15">
      <c r="A67" t="s">
        <v>157</v>
      </c>
      <c r="B67" s="5"/>
      <c r="C67" s="5"/>
      <c r="D67" s="5">
        <v>40</v>
      </c>
      <c r="E67" s="5"/>
      <c r="F67" s="5"/>
      <c r="G67" s="5">
        <f t="shared" si="31"/>
        <v>40</v>
      </c>
      <c r="H67" s="5"/>
      <c r="I67" s="5"/>
      <c r="J67" s="5"/>
      <c r="K67" s="5"/>
      <c r="L67" s="5"/>
      <c r="M67" s="5">
        <f t="shared" si="25"/>
        <v>0</v>
      </c>
      <c r="N67" s="5" t="s">
        <v>161</v>
      </c>
      <c r="O67" s="5"/>
      <c r="P67" s="6">
        <f t="shared" si="26"/>
        <v>613.8299999999927</v>
      </c>
      <c r="Q67" s="5">
        <f t="shared" si="27"/>
        <v>40</v>
      </c>
      <c r="R67" s="6">
        <f t="shared" si="28"/>
        <v>6199.89</v>
      </c>
      <c r="S67" s="8">
        <f t="shared" si="29"/>
        <v>6813.719999999993</v>
      </c>
      <c r="T67" s="5">
        <v>8099.57</v>
      </c>
      <c r="U67" s="9">
        <f t="shared" si="30"/>
        <v>14913.289999999994</v>
      </c>
    </row>
    <row r="68" spans="1:21" ht="15">
      <c r="A68" t="s">
        <v>157</v>
      </c>
      <c r="B68" s="5"/>
      <c r="C68" s="5"/>
      <c r="D68" s="5">
        <v>40</v>
      </c>
      <c r="E68" s="5"/>
      <c r="F68" s="5"/>
      <c r="G68" s="5">
        <f t="shared" si="31"/>
        <v>40</v>
      </c>
      <c r="H68" s="5"/>
      <c r="I68" s="5"/>
      <c r="J68" s="5"/>
      <c r="K68" s="5"/>
      <c r="L68" s="5"/>
      <c r="M68" s="5">
        <f t="shared" si="25"/>
        <v>0</v>
      </c>
      <c r="N68" s="5" t="s">
        <v>160</v>
      </c>
      <c r="O68" s="5"/>
      <c r="P68" s="6">
        <f t="shared" si="26"/>
        <v>613.8299999999927</v>
      </c>
      <c r="Q68" s="5">
        <f t="shared" si="27"/>
        <v>40</v>
      </c>
      <c r="R68" s="6">
        <f t="shared" si="28"/>
        <v>6159.89</v>
      </c>
      <c r="S68" s="8">
        <f t="shared" si="29"/>
        <v>6773.719999999993</v>
      </c>
      <c r="T68" s="5">
        <v>8099.57</v>
      </c>
      <c r="U68" s="9">
        <f t="shared" si="30"/>
        <v>14873.289999999994</v>
      </c>
    </row>
    <row r="69" spans="1:21" ht="15">
      <c r="A69" t="s">
        <v>157</v>
      </c>
      <c r="B69" s="5"/>
      <c r="C69" s="5"/>
      <c r="D69" s="5">
        <v>15</v>
      </c>
      <c r="E69" s="5"/>
      <c r="F69" s="5"/>
      <c r="G69" s="5">
        <f t="shared" si="31"/>
        <v>15</v>
      </c>
      <c r="H69" s="5"/>
      <c r="I69" s="5"/>
      <c r="J69" s="5"/>
      <c r="K69" s="5"/>
      <c r="L69" s="5"/>
      <c r="M69" s="5">
        <f t="shared" si="25"/>
        <v>0</v>
      </c>
      <c r="N69" s="5" t="s">
        <v>159</v>
      </c>
      <c r="O69" s="5"/>
      <c r="P69" s="6">
        <f t="shared" si="26"/>
        <v>613.8299999999927</v>
      </c>
      <c r="Q69" s="5">
        <f t="shared" si="27"/>
        <v>15</v>
      </c>
      <c r="R69" s="6">
        <f t="shared" si="28"/>
        <v>6119.89</v>
      </c>
      <c r="S69" s="8">
        <f t="shared" si="29"/>
        <v>6733.719999999993</v>
      </c>
      <c r="T69" s="5">
        <v>8099.57</v>
      </c>
      <c r="U69" s="9">
        <f t="shared" si="30"/>
        <v>14833.289999999994</v>
      </c>
    </row>
    <row r="70" spans="1:21" ht="15">
      <c r="A70" t="s">
        <v>157</v>
      </c>
      <c r="B70" s="5"/>
      <c r="C70" s="5"/>
      <c r="D70" s="5">
        <v>10</v>
      </c>
      <c r="E70" s="5"/>
      <c r="F70" s="5"/>
      <c r="G70" s="5">
        <f t="shared" si="31"/>
        <v>10</v>
      </c>
      <c r="H70" s="5"/>
      <c r="I70" s="5"/>
      <c r="J70" s="5"/>
      <c r="K70" s="5"/>
      <c r="L70" s="5"/>
      <c r="M70" s="5">
        <f t="shared" si="25"/>
        <v>0</v>
      </c>
      <c r="N70" s="5" t="s">
        <v>158</v>
      </c>
      <c r="O70" s="5"/>
      <c r="P70" s="6">
        <f t="shared" si="26"/>
        <v>613.8299999999927</v>
      </c>
      <c r="Q70" s="5">
        <f>G70</f>
        <v>10</v>
      </c>
      <c r="R70" s="6">
        <f t="shared" si="28"/>
        <v>6104.89</v>
      </c>
      <c r="S70" s="8">
        <f t="shared" si="29"/>
        <v>6718.719999999993</v>
      </c>
      <c r="T70" s="5">
        <v>8099.57</v>
      </c>
      <c r="U70" s="9">
        <f t="shared" si="30"/>
        <v>14818.289999999994</v>
      </c>
    </row>
    <row r="71" spans="1:21" ht="15">
      <c r="A71" t="s">
        <v>155</v>
      </c>
      <c r="B71" s="5">
        <v>95</v>
      </c>
      <c r="C71" s="2"/>
      <c r="D71" s="5"/>
      <c r="E71" s="5"/>
      <c r="F71" s="5"/>
      <c r="G71" s="5">
        <f>SUM(B71:F71)</f>
        <v>95</v>
      </c>
      <c r="H71" s="5"/>
      <c r="I71" s="5"/>
      <c r="J71" s="5"/>
      <c r="K71" s="5">
        <v>3.25</v>
      </c>
      <c r="L71" s="5"/>
      <c r="M71" s="5">
        <f>SUM(H71:L71)</f>
        <v>3.25</v>
      </c>
      <c r="N71" s="5" t="s">
        <v>156</v>
      </c>
      <c r="O71" s="5">
        <v>91.75</v>
      </c>
      <c r="P71" s="6">
        <f>P72+O71</f>
        <v>613.8299999999927</v>
      </c>
      <c r="Q71" s="5"/>
      <c r="R71" s="6">
        <f>R72+Q71</f>
        <v>6094.89</v>
      </c>
      <c r="S71" s="8">
        <f aca="true" t="shared" si="32" ref="S71:S96">P71+R71</f>
        <v>6708.719999999993</v>
      </c>
      <c r="T71" s="5">
        <v>8099.57</v>
      </c>
      <c r="U71" s="9">
        <f aca="true" t="shared" si="33" ref="U71:U96">SUM(S71:T71)</f>
        <v>14808.289999999994</v>
      </c>
    </row>
    <row r="72" spans="1:21" ht="15">
      <c r="A72" t="s">
        <v>152</v>
      </c>
      <c r="B72" s="5"/>
      <c r="C72" s="5"/>
      <c r="D72" s="5"/>
      <c r="E72" s="5"/>
      <c r="F72" s="5"/>
      <c r="G72" s="5"/>
      <c r="H72" s="5">
        <v>1345</v>
      </c>
      <c r="I72" s="5"/>
      <c r="J72" s="5"/>
      <c r="K72" s="5"/>
      <c r="L72" s="5"/>
      <c r="M72" s="5">
        <f>SUM(H72:L72)</f>
        <v>1345</v>
      </c>
      <c r="N72" s="5" t="s">
        <v>154</v>
      </c>
      <c r="O72" s="5"/>
      <c r="P72" s="6">
        <f>P73+O72</f>
        <v>522.0799999999927</v>
      </c>
      <c r="Q72" s="5">
        <v>-1345</v>
      </c>
      <c r="R72" s="6">
        <f>R73+Q72</f>
        <v>6094.89</v>
      </c>
      <c r="S72" s="8">
        <f t="shared" si="32"/>
        <v>6616.969999999993</v>
      </c>
      <c r="T72" s="5">
        <v>8099.57</v>
      </c>
      <c r="U72" s="9">
        <f t="shared" si="33"/>
        <v>14716.539999999994</v>
      </c>
    </row>
    <row r="73" spans="1:21" ht="15">
      <c r="A73" t="s">
        <v>152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 t="s">
        <v>153</v>
      </c>
      <c r="O73" s="5">
        <v>-6000</v>
      </c>
      <c r="P73" s="6">
        <f>P74+O73</f>
        <v>522.0799999999927</v>
      </c>
      <c r="Q73" s="5">
        <v>6000</v>
      </c>
      <c r="R73" s="6">
        <f>R74+Q73</f>
        <v>7439.89</v>
      </c>
      <c r="S73" s="8">
        <f t="shared" si="32"/>
        <v>7961.969999999993</v>
      </c>
      <c r="T73" s="5">
        <v>8099.57</v>
      </c>
      <c r="U73" s="9">
        <f t="shared" si="33"/>
        <v>16061.539999999994</v>
      </c>
    </row>
    <row r="74" spans="1:21" ht="15">
      <c r="A74" t="s">
        <v>149</v>
      </c>
      <c r="B74" s="5"/>
      <c r="C74" s="5"/>
      <c r="D74" s="5">
        <v>15</v>
      </c>
      <c r="E74" s="5"/>
      <c r="F74" s="5"/>
      <c r="G74" s="5">
        <f aca="true" t="shared" si="34" ref="G74:G96">SUM(B74:F74)</f>
        <v>15</v>
      </c>
      <c r="H74" s="5"/>
      <c r="I74" s="5"/>
      <c r="J74" s="5"/>
      <c r="K74" s="5">
        <v>0.74</v>
      </c>
      <c r="L74" s="5"/>
      <c r="M74" s="5">
        <f aca="true" t="shared" si="35" ref="M74:M96">SUM(H74:L74)</f>
        <v>0.74</v>
      </c>
      <c r="N74" t="s">
        <v>150</v>
      </c>
      <c r="O74" s="5">
        <v>14.26</v>
      </c>
      <c r="P74" s="6">
        <f>P75+O74</f>
        <v>6522.079999999993</v>
      </c>
      <c r="Q74" s="5"/>
      <c r="R74" s="6">
        <f>R75+Q74</f>
        <v>1439.89</v>
      </c>
      <c r="S74" s="8">
        <f t="shared" si="32"/>
        <v>7961.969999999993</v>
      </c>
      <c r="T74" s="5">
        <v>8099.57</v>
      </c>
      <c r="U74" s="9">
        <f t="shared" si="33"/>
        <v>16061.539999999994</v>
      </c>
    </row>
    <row r="75" spans="1:21" ht="15">
      <c r="A75" t="s">
        <v>149</v>
      </c>
      <c r="B75" s="5"/>
      <c r="C75" s="5"/>
      <c r="D75" s="5">
        <v>15</v>
      </c>
      <c r="E75" s="5"/>
      <c r="F75" s="5"/>
      <c r="G75" s="5">
        <f t="shared" si="34"/>
        <v>15</v>
      </c>
      <c r="H75" s="5"/>
      <c r="I75" s="5"/>
      <c r="J75" s="5"/>
      <c r="K75" s="5">
        <v>0.74</v>
      </c>
      <c r="L75" s="5"/>
      <c r="M75" s="5">
        <f t="shared" si="35"/>
        <v>0.74</v>
      </c>
      <c r="N75" t="s">
        <v>151</v>
      </c>
      <c r="O75" s="5">
        <v>14.26</v>
      </c>
      <c r="P75" s="6">
        <f>P76+O75</f>
        <v>6507.819999999992</v>
      </c>
      <c r="Q75" s="5"/>
      <c r="R75" s="6">
        <f>R76+Q75</f>
        <v>1439.89</v>
      </c>
      <c r="S75" s="8">
        <f t="shared" si="32"/>
        <v>7947.709999999993</v>
      </c>
      <c r="T75" s="5">
        <v>8099.57</v>
      </c>
      <c r="U75" s="9">
        <f t="shared" si="33"/>
        <v>16047.279999999992</v>
      </c>
    </row>
    <row r="76" spans="1:21" ht="15">
      <c r="A76" t="s">
        <v>148</v>
      </c>
      <c r="B76" s="5">
        <v>95</v>
      </c>
      <c r="C76" s="5"/>
      <c r="D76" s="5"/>
      <c r="E76" s="5"/>
      <c r="F76" s="5"/>
      <c r="G76" s="5">
        <f t="shared" si="34"/>
        <v>95</v>
      </c>
      <c r="H76" s="5"/>
      <c r="I76" s="5"/>
      <c r="J76" s="5"/>
      <c r="K76" s="5">
        <v>3.06</v>
      </c>
      <c r="L76" s="5"/>
      <c r="M76" s="5">
        <f t="shared" si="35"/>
        <v>3.06</v>
      </c>
      <c r="N76" t="s">
        <v>147</v>
      </c>
      <c r="O76" s="5">
        <v>91.94</v>
      </c>
      <c r="P76" s="6">
        <f aca="true" t="shared" si="36" ref="P76:P87">P77+O76</f>
        <v>6493.559999999992</v>
      </c>
      <c r="Q76" s="5"/>
      <c r="R76" s="6">
        <f>R78+Q76</f>
        <v>1439.89</v>
      </c>
      <c r="S76" s="8">
        <f t="shared" si="32"/>
        <v>7933.4499999999925</v>
      </c>
      <c r="T76" s="5">
        <v>8099.57</v>
      </c>
      <c r="U76" s="9">
        <f t="shared" si="33"/>
        <v>16033.019999999993</v>
      </c>
    </row>
    <row r="77" spans="1:21" ht="15">
      <c r="A77" t="s">
        <v>146</v>
      </c>
      <c r="B77" s="5"/>
      <c r="C77" s="5">
        <v>20</v>
      </c>
      <c r="D77" s="5"/>
      <c r="E77" s="5"/>
      <c r="F77" s="5"/>
      <c r="G77" s="5">
        <f t="shared" si="34"/>
        <v>20</v>
      </c>
      <c r="H77" s="5"/>
      <c r="I77" s="5"/>
      <c r="J77" s="5">
        <v>20</v>
      </c>
      <c r="K77" s="5"/>
      <c r="L77" s="5"/>
      <c r="M77" s="5">
        <f t="shared" si="35"/>
        <v>20</v>
      </c>
      <c r="N77" s="2" t="s">
        <v>123</v>
      </c>
      <c r="O77" s="5"/>
      <c r="P77" s="6">
        <f t="shared" si="36"/>
        <v>6401.619999999993</v>
      </c>
      <c r="Q77" s="5"/>
      <c r="R77" s="6">
        <f aca="true" t="shared" si="37" ref="R77:R87">R78+Q77</f>
        <v>1439.89</v>
      </c>
      <c r="S77" s="8">
        <f t="shared" si="32"/>
        <v>7841.509999999993</v>
      </c>
      <c r="T77" s="5">
        <v>8099.57</v>
      </c>
      <c r="U77" s="9">
        <f t="shared" si="33"/>
        <v>15941.079999999993</v>
      </c>
    </row>
    <row r="78" spans="1:21" ht="15">
      <c r="A78" t="s">
        <v>146</v>
      </c>
      <c r="B78" s="2"/>
      <c r="C78" s="2"/>
      <c r="D78" s="2"/>
      <c r="E78" s="2"/>
      <c r="F78" s="2"/>
      <c r="G78" s="5">
        <f t="shared" si="34"/>
        <v>0</v>
      </c>
      <c r="H78" s="5"/>
      <c r="I78" s="5"/>
      <c r="J78" s="5"/>
      <c r="K78" s="5">
        <v>30</v>
      </c>
      <c r="L78" s="5"/>
      <c r="M78" s="5">
        <f t="shared" si="35"/>
        <v>30</v>
      </c>
      <c r="N78" s="2" t="s">
        <v>32</v>
      </c>
      <c r="O78" s="5">
        <v>-30</v>
      </c>
      <c r="P78" s="6">
        <f t="shared" si="36"/>
        <v>6401.619999999993</v>
      </c>
      <c r="Q78" s="7"/>
      <c r="R78" s="6">
        <f t="shared" si="37"/>
        <v>1439.89</v>
      </c>
      <c r="S78" s="8">
        <f t="shared" si="32"/>
        <v>7841.509999999993</v>
      </c>
      <c r="T78" s="5">
        <v>8099.57</v>
      </c>
      <c r="U78" s="9">
        <f t="shared" si="33"/>
        <v>15941.079999999993</v>
      </c>
    </row>
    <row r="79" spans="1:21" ht="15">
      <c r="A79" t="s">
        <v>146</v>
      </c>
      <c r="B79" s="5"/>
      <c r="C79" s="5">
        <v>10</v>
      </c>
      <c r="E79" s="5"/>
      <c r="F79" s="5"/>
      <c r="G79" s="5">
        <f t="shared" si="34"/>
        <v>10</v>
      </c>
      <c r="H79" s="5"/>
      <c r="I79" s="5"/>
      <c r="J79" s="5"/>
      <c r="K79" s="5">
        <v>0.61</v>
      </c>
      <c r="L79" s="5"/>
      <c r="M79" s="5">
        <f t="shared" si="35"/>
        <v>0.61</v>
      </c>
      <c r="N79" s="5" t="s">
        <v>218</v>
      </c>
      <c r="O79" s="5">
        <v>9.39</v>
      </c>
      <c r="P79" s="6">
        <f t="shared" si="36"/>
        <v>6431.619999999993</v>
      </c>
      <c r="Q79" s="5"/>
      <c r="R79" s="6">
        <f t="shared" si="37"/>
        <v>1439.89</v>
      </c>
      <c r="S79" s="8">
        <f t="shared" si="32"/>
        <v>7871.509999999993</v>
      </c>
      <c r="T79" s="5">
        <v>8099.57</v>
      </c>
      <c r="U79" s="9">
        <f t="shared" si="33"/>
        <v>15971.079999999993</v>
      </c>
    </row>
    <row r="80" spans="1:21" ht="15">
      <c r="A80" t="s">
        <v>145</v>
      </c>
      <c r="B80" s="2"/>
      <c r="C80" s="2"/>
      <c r="D80" s="2"/>
      <c r="E80" s="5">
        <v>0.65</v>
      </c>
      <c r="F80" s="5"/>
      <c r="G80" s="5">
        <f t="shared" si="34"/>
        <v>0.65</v>
      </c>
      <c r="H80" s="5"/>
      <c r="I80" s="5"/>
      <c r="J80" s="5"/>
      <c r="K80" s="5"/>
      <c r="L80" s="5">
        <v>0.65</v>
      </c>
      <c r="M80" s="5">
        <f t="shared" si="35"/>
        <v>0.65</v>
      </c>
      <c r="N80" s="2" t="s">
        <v>34</v>
      </c>
      <c r="O80" s="5"/>
      <c r="P80" s="6">
        <f t="shared" si="36"/>
        <v>6422.229999999992</v>
      </c>
      <c r="Q80" s="5"/>
      <c r="R80" s="6">
        <f t="shared" si="37"/>
        <v>1439.89</v>
      </c>
      <c r="S80" s="8">
        <f t="shared" si="32"/>
        <v>7862.119999999993</v>
      </c>
      <c r="T80" s="5">
        <v>8099.57</v>
      </c>
      <c r="U80" s="9">
        <f t="shared" si="33"/>
        <v>15961.689999999991</v>
      </c>
    </row>
    <row r="81" spans="1:21" ht="15">
      <c r="A81" t="s">
        <v>142</v>
      </c>
      <c r="B81" s="5">
        <v>95</v>
      </c>
      <c r="C81" s="2"/>
      <c r="D81" s="5"/>
      <c r="E81" s="5"/>
      <c r="F81" s="5"/>
      <c r="G81" s="5">
        <f t="shared" si="34"/>
        <v>95</v>
      </c>
      <c r="H81" s="5"/>
      <c r="I81" s="5"/>
      <c r="J81" s="5"/>
      <c r="K81" s="5">
        <v>3.25</v>
      </c>
      <c r="L81" s="5"/>
      <c r="M81" s="5">
        <f t="shared" si="35"/>
        <v>3.25</v>
      </c>
      <c r="N81" s="5" t="s">
        <v>144</v>
      </c>
      <c r="O81" s="5">
        <v>91.75</v>
      </c>
      <c r="P81" s="6">
        <f t="shared" si="36"/>
        <v>6422.229999999992</v>
      </c>
      <c r="Q81" s="5"/>
      <c r="R81" s="6">
        <f t="shared" si="37"/>
        <v>1439.89</v>
      </c>
      <c r="S81" s="8">
        <f t="shared" si="32"/>
        <v>7862.119999999993</v>
      </c>
      <c r="T81" s="5">
        <v>8098.92</v>
      </c>
      <c r="U81" s="9">
        <f t="shared" si="33"/>
        <v>15961.039999999994</v>
      </c>
    </row>
    <row r="82" spans="1:21" ht="15">
      <c r="A82" t="s">
        <v>142</v>
      </c>
      <c r="B82" s="5">
        <v>95</v>
      </c>
      <c r="C82" s="2"/>
      <c r="D82" s="5"/>
      <c r="E82" s="5"/>
      <c r="F82" s="5"/>
      <c r="G82" s="5">
        <f t="shared" si="34"/>
        <v>95</v>
      </c>
      <c r="H82" s="5"/>
      <c r="I82" s="5"/>
      <c r="J82" s="5"/>
      <c r="K82" s="5">
        <v>3.33</v>
      </c>
      <c r="L82" s="5"/>
      <c r="M82" s="5">
        <f t="shared" si="35"/>
        <v>3.33</v>
      </c>
      <c r="N82" s="5" t="s">
        <v>143</v>
      </c>
      <c r="O82" s="5">
        <v>91.67</v>
      </c>
      <c r="P82" s="6">
        <f t="shared" si="36"/>
        <v>6330.479999999992</v>
      </c>
      <c r="Q82" s="5"/>
      <c r="R82" s="6">
        <f>R83+Q82</f>
        <v>1439.89</v>
      </c>
      <c r="S82" s="8">
        <f>P82+R82</f>
        <v>7770.369999999993</v>
      </c>
      <c r="T82" s="5">
        <v>8098.92</v>
      </c>
      <c r="U82" s="9">
        <f>SUM(S82:T82)</f>
        <v>15869.289999999994</v>
      </c>
    </row>
    <row r="83" spans="1:21" ht="15">
      <c r="A83" t="s">
        <v>216</v>
      </c>
      <c r="B83" s="5"/>
      <c r="C83" s="5"/>
      <c r="D83" s="5">
        <v>-60</v>
      </c>
      <c r="E83" s="5"/>
      <c r="F83" s="5"/>
      <c r="G83" s="5">
        <f>SUM(B83:F83)</f>
        <v>-60</v>
      </c>
      <c r="H83" s="5"/>
      <c r="I83" s="5"/>
      <c r="J83" s="5"/>
      <c r="K83" s="5">
        <v>20</v>
      </c>
      <c r="L83" s="5"/>
      <c r="M83" s="5">
        <f>SUM(H83:L83)</f>
        <v>20</v>
      </c>
      <c r="N83" s="5" t="s">
        <v>217</v>
      </c>
      <c r="O83" s="5">
        <v>-80</v>
      </c>
      <c r="P83" s="6">
        <f t="shared" si="36"/>
        <v>6238.809999999992</v>
      </c>
      <c r="Q83" s="5"/>
      <c r="R83" s="6">
        <f>R84+Q83</f>
        <v>1439.89</v>
      </c>
      <c r="S83" s="8">
        <f>P83+R83</f>
        <v>7678.6999999999925</v>
      </c>
      <c r="T83" s="5">
        <v>8098.92</v>
      </c>
      <c r="U83" s="9">
        <f>SUM(S83:T83)</f>
        <v>15777.619999999992</v>
      </c>
    </row>
    <row r="84" spans="1:21" ht="15">
      <c r="A84" t="s">
        <v>140</v>
      </c>
      <c r="B84" s="5">
        <v>95</v>
      </c>
      <c r="C84" s="5"/>
      <c r="D84" s="5"/>
      <c r="E84" s="5"/>
      <c r="F84" s="5"/>
      <c r="G84" s="5">
        <f t="shared" si="34"/>
        <v>95</v>
      </c>
      <c r="H84" s="5"/>
      <c r="I84" s="5"/>
      <c r="J84" s="5"/>
      <c r="K84" s="5">
        <v>3.06</v>
      </c>
      <c r="L84" s="5"/>
      <c r="M84" s="5">
        <f t="shared" si="35"/>
        <v>3.06</v>
      </c>
      <c r="N84" t="s">
        <v>141</v>
      </c>
      <c r="O84" s="5">
        <v>91.94</v>
      </c>
      <c r="P84" s="6">
        <f t="shared" si="36"/>
        <v>6318.809999999992</v>
      </c>
      <c r="Q84" s="7"/>
      <c r="R84" s="6">
        <f t="shared" si="37"/>
        <v>1439.89</v>
      </c>
      <c r="S84" s="8">
        <f t="shared" si="32"/>
        <v>7758.6999999999925</v>
      </c>
      <c r="T84" s="5">
        <v>8098.92</v>
      </c>
      <c r="U84" s="9">
        <f t="shared" si="33"/>
        <v>15857.619999999992</v>
      </c>
    </row>
    <row r="85" spans="1:21" ht="15">
      <c r="A85" t="s">
        <v>139</v>
      </c>
      <c r="B85" s="5"/>
      <c r="C85" s="5"/>
      <c r="D85" s="5">
        <v>10</v>
      </c>
      <c r="E85" s="5"/>
      <c r="F85" s="5"/>
      <c r="G85" s="5">
        <f t="shared" si="34"/>
        <v>10</v>
      </c>
      <c r="H85" s="5"/>
      <c r="I85" s="5"/>
      <c r="J85" s="5"/>
      <c r="K85" s="5">
        <v>0.59</v>
      </c>
      <c r="L85" s="5"/>
      <c r="M85" s="5">
        <f t="shared" si="35"/>
        <v>0.59</v>
      </c>
      <c r="N85" t="s">
        <v>62</v>
      </c>
      <c r="O85" s="5">
        <v>9.41</v>
      </c>
      <c r="P85" s="6">
        <f t="shared" si="36"/>
        <v>6226.869999999993</v>
      </c>
      <c r="Q85" s="7"/>
      <c r="R85" s="6">
        <f t="shared" si="37"/>
        <v>1439.89</v>
      </c>
      <c r="S85" s="8">
        <f t="shared" si="32"/>
        <v>7666.759999999993</v>
      </c>
      <c r="T85" s="5">
        <v>8098.92</v>
      </c>
      <c r="U85" s="9">
        <f t="shared" si="33"/>
        <v>15765.679999999993</v>
      </c>
    </row>
    <row r="86" spans="1:21" ht="15">
      <c r="A86" t="s">
        <v>137</v>
      </c>
      <c r="B86" s="2"/>
      <c r="C86" s="2"/>
      <c r="D86" s="5">
        <v>40</v>
      </c>
      <c r="E86" s="5"/>
      <c r="F86" s="5"/>
      <c r="G86" s="5">
        <f t="shared" si="34"/>
        <v>40</v>
      </c>
      <c r="H86" s="5"/>
      <c r="I86" s="5"/>
      <c r="J86" s="5"/>
      <c r="K86" s="5">
        <v>1.54</v>
      </c>
      <c r="L86" s="5"/>
      <c r="M86" s="5">
        <f t="shared" si="35"/>
        <v>1.54</v>
      </c>
      <c r="N86" s="2" t="s">
        <v>138</v>
      </c>
      <c r="O86" s="5">
        <v>38.46</v>
      </c>
      <c r="P86" s="6">
        <f t="shared" si="36"/>
        <v>6217.459999999993</v>
      </c>
      <c r="Q86" s="7"/>
      <c r="R86" s="6">
        <f t="shared" si="37"/>
        <v>1439.89</v>
      </c>
      <c r="S86" s="8">
        <f t="shared" si="32"/>
        <v>7657.349999999993</v>
      </c>
      <c r="T86" s="5">
        <v>8098.92</v>
      </c>
      <c r="U86" s="9">
        <f t="shared" si="33"/>
        <v>15756.269999999993</v>
      </c>
    </row>
    <row r="87" spans="1:21" ht="15">
      <c r="A87" t="s">
        <v>134</v>
      </c>
      <c r="B87" s="5">
        <v>95</v>
      </c>
      <c r="C87" s="5"/>
      <c r="D87" s="5"/>
      <c r="E87" s="5"/>
      <c r="F87" s="5"/>
      <c r="G87" s="5">
        <f t="shared" si="34"/>
        <v>95</v>
      </c>
      <c r="H87" s="5"/>
      <c r="I87" s="5"/>
      <c r="J87" s="5"/>
      <c r="K87" s="5"/>
      <c r="L87" s="5"/>
      <c r="M87" s="5">
        <f t="shared" si="35"/>
        <v>0</v>
      </c>
      <c r="N87" t="s">
        <v>135</v>
      </c>
      <c r="O87" s="5"/>
      <c r="P87" s="6">
        <f t="shared" si="36"/>
        <v>6178.999999999993</v>
      </c>
      <c r="Q87" s="7">
        <v>95</v>
      </c>
      <c r="R87" s="6">
        <f t="shared" si="37"/>
        <v>1439.89</v>
      </c>
      <c r="S87" s="8">
        <f t="shared" si="32"/>
        <v>7618.889999999993</v>
      </c>
      <c r="T87" s="5">
        <v>8098.92</v>
      </c>
      <c r="U87" s="9">
        <f t="shared" si="33"/>
        <v>15717.809999999994</v>
      </c>
    </row>
    <row r="88" spans="1:21" ht="15">
      <c r="A88" t="s">
        <v>134</v>
      </c>
      <c r="B88" s="5">
        <v>95</v>
      </c>
      <c r="C88" s="5"/>
      <c r="D88" s="5"/>
      <c r="E88" s="5"/>
      <c r="F88" s="5"/>
      <c r="G88" s="5">
        <f t="shared" si="34"/>
        <v>95</v>
      </c>
      <c r="H88" s="5"/>
      <c r="I88" s="5"/>
      <c r="J88" s="5"/>
      <c r="K88" s="5"/>
      <c r="L88" s="5"/>
      <c r="M88" s="5">
        <f t="shared" si="35"/>
        <v>0</v>
      </c>
      <c r="N88" t="s">
        <v>136</v>
      </c>
      <c r="O88" s="5"/>
      <c r="P88" s="6">
        <f>P90+O88</f>
        <v>6178.999999999993</v>
      </c>
      <c r="Q88" s="7">
        <v>95</v>
      </c>
      <c r="R88" s="6">
        <f>R90+Q88</f>
        <v>1344.89</v>
      </c>
      <c r="S88" s="8">
        <f t="shared" si="32"/>
        <v>7523.889999999993</v>
      </c>
      <c r="T88" s="5">
        <v>8098.92</v>
      </c>
      <c r="U88" s="9">
        <f t="shared" si="33"/>
        <v>15622.809999999994</v>
      </c>
    </row>
    <row r="89" spans="1:21" ht="15">
      <c r="A89" t="s">
        <v>133</v>
      </c>
      <c r="B89" s="5"/>
      <c r="C89" s="5">
        <v>20</v>
      </c>
      <c r="D89" s="5"/>
      <c r="E89" s="5"/>
      <c r="F89" s="5"/>
      <c r="G89" s="5">
        <f t="shared" si="34"/>
        <v>20</v>
      </c>
      <c r="H89" s="5"/>
      <c r="I89" s="5"/>
      <c r="J89" s="5">
        <v>20</v>
      </c>
      <c r="K89" s="5"/>
      <c r="L89" s="5"/>
      <c r="M89" s="5">
        <f t="shared" si="35"/>
        <v>20</v>
      </c>
      <c r="N89" s="2" t="s">
        <v>123</v>
      </c>
      <c r="O89" s="5"/>
      <c r="P89" s="6">
        <f aca="true" t="shared" si="38" ref="P89:P96">P90+O89</f>
        <v>6178.999999999993</v>
      </c>
      <c r="Q89" s="7"/>
      <c r="R89" s="6">
        <f aca="true" t="shared" si="39" ref="R89:R96">R90+Q89</f>
        <v>1249.89</v>
      </c>
      <c r="S89" s="8">
        <f t="shared" si="32"/>
        <v>7428.889999999993</v>
      </c>
      <c r="T89" s="5">
        <v>8098.92</v>
      </c>
      <c r="U89" s="9">
        <f t="shared" si="33"/>
        <v>15527.809999999994</v>
      </c>
    </row>
    <row r="90" spans="1:21" ht="15">
      <c r="A90" t="s">
        <v>133</v>
      </c>
      <c r="B90" s="2"/>
      <c r="C90" s="2"/>
      <c r="D90" s="2"/>
      <c r="E90" s="2"/>
      <c r="F90" s="2"/>
      <c r="G90" s="5">
        <f t="shared" si="34"/>
        <v>0</v>
      </c>
      <c r="H90" s="5"/>
      <c r="I90" s="5"/>
      <c r="J90" s="5"/>
      <c r="K90" s="5">
        <v>30</v>
      </c>
      <c r="L90" s="5"/>
      <c r="M90" s="5">
        <f t="shared" si="35"/>
        <v>30</v>
      </c>
      <c r="N90" s="2" t="s">
        <v>32</v>
      </c>
      <c r="O90" s="5">
        <v>-30</v>
      </c>
      <c r="P90" s="6">
        <f t="shared" si="38"/>
        <v>6178.999999999993</v>
      </c>
      <c r="Q90" s="7"/>
      <c r="R90" s="6">
        <f t="shared" si="39"/>
        <v>1249.89</v>
      </c>
      <c r="S90" s="8">
        <f t="shared" si="32"/>
        <v>7428.889999999993</v>
      </c>
      <c r="T90" s="5">
        <v>8098.92</v>
      </c>
      <c r="U90" s="9">
        <f t="shared" si="33"/>
        <v>15527.809999999994</v>
      </c>
    </row>
    <row r="91" spans="1:21" ht="15">
      <c r="A91" t="s">
        <v>132</v>
      </c>
      <c r="B91" s="2"/>
      <c r="C91" s="2"/>
      <c r="D91" s="2"/>
      <c r="E91" s="5">
        <v>0.69</v>
      </c>
      <c r="F91" s="5"/>
      <c r="G91" s="5">
        <f t="shared" si="34"/>
        <v>0.69</v>
      </c>
      <c r="H91" s="5"/>
      <c r="I91" s="5"/>
      <c r="J91" s="5"/>
      <c r="K91" s="5"/>
      <c r="L91" s="5">
        <v>0.69</v>
      </c>
      <c r="M91" s="5">
        <f t="shared" si="35"/>
        <v>0.69</v>
      </c>
      <c r="N91" s="2" t="s">
        <v>34</v>
      </c>
      <c r="O91" s="5"/>
      <c r="P91" s="6">
        <f t="shared" si="38"/>
        <v>6208.999999999993</v>
      </c>
      <c r="Q91" s="7"/>
      <c r="R91" s="6">
        <f t="shared" si="39"/>
        <v>1249.89</v>
      </c>
      <c r="S91" s="8">
        <f t="shared" si="32"/>
        <v>7458.889999999993</v>
      </c>
      <c r="T91" s="5">
        <v>8098.92</v>
      </c>
      <c r="U91" s="9">
        <f t="shared" si="33"/>
        <v>15557.809999999994</v>
      </c>
    </row>
    <row r="92" spans="1:21" ht="15">
      <c r="A92" t="s">
        <v>132</v>
      </c>
      <c r="B92" s="2"/>
      <c r="C92" s="2"/>
      <c r="D92" s="5">
        <v>40</v>
      </c>
      <c r="E92" s="5"/>
      <c r="F92" s="5"/>
      <c r="G92" s="5">
        <f t="shared" si="34"/>
        <v>40</v>
      </c>
      <c r="H92" s="5"/>
      <c r="I92" s="5"/>
      <c r="J92" s="5"/>
      <c r="K92" s="5">
        <v>1.46</v>
      </c>
      <c r="L92" s="5"/>
      <c r="M92" s="5">
        <f t="shared" si="35"/>
        <v>1.46</v>
      </c>
      <c r="N92" s="2" t="s">
        <v>130</v>
      </c>
      <c r="O92" s="5">
        <v>38.54</v>
      </c>
      <c r="P92" s="6">
        <f t="shared" si="38"/>
        <v>6208.999999999993</v>
      </c>
      <c r="Q92" s="7"/>
      <c r="R92" s="6">
        <f t="shared" si="39"/>
        <v>1249.89</v>
      </c>
      <c r="S92" s="8">
        <f t="shared" si="32"/>
        <v>7458.889999999993</v>
      </c>
      <c r="T92" s="5">
        <v>8098.23</v>
      </c>
      <c r="U92" s="9">
        <f t="shared" si="33"/>
        <v>15557.119999999992</v>
      </c>
    </row>
    <row r="93" spans="1:21" ht="15">
      <c r="A93" t="s">
        <v>131</v>
      </c>
      <c r="B93" s="5">
        <v>95</v>
      </c>
      <c r="C93" s="5"/>
      <c r="D93" s="5"/>
      <c r="E93" s="5"/>
      <c r="F93" s="5"/>
      <c r="G93" s="5">
        <f t="shared" si="34"/>
        <v>95</v>
      </c>
      <c r="H93" s="5"/>
      <c r="I93" s="5"/>
      <c r="J93" s="5"/>
      <c r="K93" s="5">
        <v>3.06</v>
      </c>
      <c r="L93" s="5"/>
      <c r="M93" s="5">
        <f t="shared" si="35"/>
        <v>3.06</v>
      </c>
      <c r="N93" t="s">
        <v>129</v>
      </c>
      <c r="O93" s="5">
        <v>91.94</v>
      </c>
      <c r="P93" s="6">
        <f t="shared" si="38"/>
        <v>6170.459999999993</v>
      </c>
      <c r="Q93" s="7"/>
      <c r="R93" s="6">
        <f t="shared" si="39"/>
        <v>1249.89</v>
      </c>
      <c r="S93" s="8">
        <f t="shared" si="32"/>
        <v>7420.349999999993</v>
      </c>
      <c r="T93" s="5">
        <v>8098.23</v>
      </c>
      <c r="U93" s="9">
        <f t="shared" si="33"/>
        <v>15518.579999999993</v>
      </c>
    </row>
    <row r="94" spans="1:21" ht="15">
      <c r="A94" t="s">
        <v>117</v>
      </c>
      <c r="B94" s="5">
        <v>95</v>
      </c>
      <c r="C94" s="5"/>
      <c r="D94" s="5"/>
      <c r="E94" s="5"/>
      <c r="F94" s="5"/>
      <c r="G94" s="5">
        <f t="shared" si="34"/>
        <v>95</v>
      </c>
      <c r="H94" s="5"/>
      <c r="I94" s="5"/>
      <c r="J94" s="5"/>
      <c r="K94" s="5"/>
      <c r="L94" s="5"/>
      <c r="M94" s="5">
        <f t="shared" si="35"/>
        <v>0</v>
      </c>
      <c r="N94" t="s">
        <v>128</v>
      </c>
      <c r="O94" s="5"/>
      <c r="P94" s="6">
        <f t="shared" si="38"/>
        <v>6078.519999999993</v>
      </c>
      <c r="Q94" s="7">
        <v>95</v>
      </c>
      <c r="R94" s="6">
        <f t="shared" si="39"/>
        <v>1249.89</v>
      </c>
      <c r="S94" s="8">
        <f t="shared" si="32"/>
        <v>7328.4099999999935</v>
      </c>
      <c r="T94" s="5">
        <v>8098.23</v>
      </c>
      <c r="U94" s="9">
        <f t="shared" si="33"/>
        <v>15426.639999999992</v>
      </c>
    </row>
    <row r="95" spans="1:21" ht="15">
      <c r="A95" t="s">
        <v>117</v>
      </c>
      <c r="B95" s="5">
        <v>95</v>
      </c>
      <c r="C95" s="5"/>
      <c r="D95" s="5"/>
      <c r="E95" s="5"/>
      <c r="F95" s="5"/>
      <c r="G95" s="5">
        <f t="shared" si="34"/>
        <v>95</v>
      </c>
      <c r="H95" s="5"/>
      <c r="I95" s="5"/>
      <c r="J95" s="5"/>
      <c r="K95" s="5"/>
      <c r="L95" s="5"/>
      <c r="M95" s="5">
        <f t="shared" si="35"/>
        <v>0</v>
      </c>
      <c r="N95" t="s">
        <v>127</v>
      </c>
      <c r="O95" s="5"/>
      <c r="P95" s="6">
        <f t="shared" si="38"/>
        <v>6078.519999999993</v>
      </c>
      <c r="Q95" s="7">
        <v>95</v>
      </c>
      <c r="R95" s="6">
        <f t="shared" si="39"/>
        <v>1154.89</v>
      </c>
      <c r="S95" s="8">
        <f t="shared" si="32"/>
        <v>7233.4099999999935</v>
      </c>
      <c r="T95" s="5">
        <v>8098.23</v>
      </c>
      <c r="U95" s="9">
        <f t="shared" si="33"/>
        <v>15331.639999999992</v>
      </c>
    </row>
    <row r="96" spans="1:21" ht="15">
      <c r="A96" t="s">
        <v>117</v>
      </c>
      <c r="B96" s="5">
        <v>95</v>
      </c>
      <c r="C96" s="5"/>
      <c r="D96" s="5"/>
      <c r="E96" s="5"/>
      <c r="F96" s="5"/>
      <c r="G96" s="5">
        <f t="shared" si="34"/>
        <v>95</v>
      </c>
      <c r="H96" s="5"/>
      <c r="I96" s="5"/>
      <c r="J96" s="5"/>
      <c r="K96" s="5"/>
      <c r="L96" s="5"/>
      <c r="M96" s="5">
        <f t="shared" si="35"/>
        <v>0</v>
      </c>
      <c r="N96" t="s">
        <v>126</v>
      </c>
      <c r="O96" s="5"/>
      <c r="P96" s="6">
        <f t="shared" si="38"/>
        <v>6078.519999999993</v>
      </c>
      <c r="Q96" s="7">
        <v>95</v>
      </c>
      <c r="R96" s="6">
        <f t="shared" si="39"/>
        <v>1059.89</v>
      </c>
      <c r="S96" s="8">
        <f t="shared" si="32"/>
        <v>7138.4099999999935</v>
      </c>
      <c r="T96" s="5">
        <v>8098.23</v>
      </c>
      <c r="U96" s="9">
        <f t="shared" si="33"/>
        <v>15236.639999999992</v>
      </c>
    </row>
    <row r="97" spans="1:21" ht="15">
      <c r="A97" t="s">
        <v>117</v>
      </c>
      <c r="B97" s="5"/>
      <c r="C97" s="5"/>
      <c r="D97" s="5">
        <v>40</v>
      </c>
      <c r="E97" s="5"/>
      <c r="F97" s="5"/>
      <c r="G97" s="5">
        <f aca="true" t="shared" si="40" ref="G97:G133">SUM(B97:F97)</f>
        <v>40</v>
      </c>
      <c r="H97" s="5"/>
      <c r="I97" s="5"/>
      <c r="J97" s="5"/>
      <c r="K97" s="5"/>
      <c r="L97" s="5"/>
      <c r="M97" s="5">
        <f aca="true" t="shared" si="41" ref="M97:M133">SUM(H97:L97)</f>
        <v>0</v>
      </c>
      <c r="N97" t="s">
        <v>120</v>
      </c>
      <c r="O97" s="5"/>
      <c r="P97" s="6">
        <f aca="true" t="shared" si="42" ref="P97:P133">P98+O97</f>
        <v>6078.519999999993</v>
      </c>
      <c r="Q97" s="7">
        <v>40</v>
      </c>
      <c r="R97" s="6">
        <f aca="true" t="shared" si="43" ref="R97:R135">R98+Q97</f>
        <v>964.8900000000001</v>
      </c>
      <c r="S97" s="8">
        <f aca="true" t="shared" si="44" ref="S97:S135">P97+R97</f>
        <v>7043.4099999999935</v>
      </c>
      <c r="T97" s="5">
        <v>8098.23</v>
      </c>
      <c r="U97" s="9">
        <f aca="true" t="shared" si="45" ref="U97:U133">SUM(S97:T97)</f>
        <v>15141.639999999992</v>
      </c>
    </row>
    <row r="98" spans="1:21" ht="15">
      <c r="A98" t="s">
        <v>117</v>
      </c>
      <c r="B98" s="5">
        <v>95</v>
      </c>
      <c r="C98" s="5"/>
      <c r="D98" s="5"/>
      <c r="E98" s="5"/>
      <c r="F98" s="5"/>
      <c r="G98" s="5">
        <f t="shared" si="40"/>
        <v>95</v>
      </c>
      <c r="H98" s="5"/>
      <c r="I98" s="5"/>
      <c r="J98" s="5"/>
      <c r="K98" s="5"/>
      <c r="L98" s="5"/>
      <c r="M98" s="5">
        <f t="shared" si="41"/>
        <v>0</v>
      </c>
      <c r="N98" t="s">
        <v>119</v>
      </c>
      <c r="O98" s="5"/>
      <c r="P98" s="6">
        <f t="shared" si="42"/>
        <v>6078.519999999993</v>
      </c>
      <c r="Q98" s="7">
        <v>95</v>
      </c>
      <c r="R98" s="6">
        <f t="shared" si="43"/>
        <v>924.8900000000001</v>
      </c>
      <c r="S98" s="8">
        <f t="shared" si="44"/>
        <v>7003.4099999999935</v>
      </c>
      <c r="T98" s="5">
        <v>8098.23</v>
      </c>
      <c r="U98" s="9">
        <f t="shared" si="45"/>
        <v>15101.639999999992</v>
      </c>
    </row>
    <row r="99" spans="1:21" ht="15">
      <c r="A99" t="s">
        <v>117</v>
      </c>
      <c r="B99" s="5">
        <v>95</v>
      </c>
      <c r="C99" s="5"/>
      <c r="D99" s="5"/>
      <c r="E99" s="5"/>
      <c r="F99" s="5"/>
      <c r="G99" s="5">
        <f t="shared" si="40"/>
        <v>95</v>
      </c>
      <c r="H99" s="5"/>
      <c r="I99" s="5"/>
      <c r="J99" s="5"/>
      <c r="K99" s="5"/>
      <c r="L99" s="5"/>
      <c r="M99" s="5">
        <f t="shared" si="41"/>
        <v>0</v>
      </c>
      <c r="N99" t="s">
        <v>118</v>
      </c>
      <c r="O99" s="5"/>
      <c r="P99" s="6">
        <f t="shared" si="42"/>
        <v>6078.519999999993</v>
      </c>
      <c r="Q99" s="7">
        <v>95</v>
      </c>
      <c r="R99" s="6">
        <f>R100+Q99</f>
        <v>829.8900000000001</v>
      </c>
      <c r="S99" s="8">
        <f>P99+R99</f>
        <v>6908.4099999999935</v>
      </c>
      <c r="T99" s="5">
        <v>8098.23</v>
      </c>
      <c r="U99" s="9">
        <f>SUM(S99:T99)</f>
        <v>15006.639999999992</v>
      </c>
    </row>
    <row r="100" spans="1:21" ht="15">
      <c r="A100" t="s">
        <v>117</v>
      </c>
      <c r="B100" s="5"/>
      <c r="C100" s="5"/>
      <c r="D100" s="5">
        <v>40</v>
      </c>
      <c r="E100" s="5"/>
      <c r="F100" s="5"/>
      <c r="G100" s="5">
        <f t="shared" si="40"/>
        <v>40</v>
      </c>
      <c r="H100" s="5"/>
      <c r="I100" s="5"/>
      <c r="J100" s="5"/>
      <c r="K100" s="5">
        <v>1.54</v>
      </c>
      <c r="L100" s="5"/>
      <c r="M100" s="5">
        <f t="shared" si="41"/>
        <v>1.54</v>
      </c>
      <c r="N100" s="5" t="s">
        <v>215</v>
      </c>
      <c r="O100" s="5">
        <v>38.46</v>
      </c>
      <c r="P100" s="6">
        <f t="shared" si="42"/>
        <v>6078.519999999993</v>
      </c>
      <c r="Q100" s="7"/>
      <c r="R100" s="6">
        <f>R101+Q100</f>
        <v>734.8900000000001</v>
      </c>
      <c r="S100" s="8">
        <f>P100+R100</f>
        <v>6813.4099999999935</v>
      </c>
      <c r="T100" s="5">
        <v>8098.23</v>
      </c>
      <c r="U100" s="9">
        <f>SUM(S100:T100)</f>
        <v>14911.639999999992</v>
      </c>
    </row>
    <row r="101" spans="1:21" ht="15">
      <c r="A101" t="s">
        <v>117</v>
      </c>
      <c r="B101" s="5">
        <v>95</v>
      </c>
      <c r="C101" s="5"/>
      <c r="D101" s="5"/>
      <c r="E101" s="5"/>
      <c r="F101" s="5"/>
      <c r="G101" s="5">
        <f t="shared" si="40"/>
        <v>95</v>
      </c>
      <c r="H101" s="5"/>
      <c r="I101" s="5"/>
      <c r="J101" s="5"/>
      <c r="K101" s="5">
        <v>3.25</v>
      </c>
      <c r="L101" s="5"/>
      <c r="M101" s="5">
        <f t="shared" si="41"/>
        <v>3.25</v>
      </c>
      <c r="N101" s="5" t="s">
        <v>214</v>
      </c>
      <c r="O101" s="5">
        <v>91.75</v>
      </c>
      <c r="P101" s="6">
        <f t="shared" si="42"/>
        <v>6040.059999999993</v>
      </c>
      <c r="Q101" s="7"/>
      <c r="R101" s="6">
        <f>R102+Q101</f>
        <v>734.8900000000001</v>
      </c>
      <c r="S101" s="8">
        <f>P101+R101</f>
        <v>6774.949999999993</v>
      </c>
      <c r="T101" s="5">
        <v>8098.23</v>
      </c>
      <c r="U101" s="9">
        <f>SUM(S101:T101)</f>
        <v>14873.179999999993</v>
      </c>
    </row>
    <row r="102" spans="1:21" ht="15">
      <c r="A102" t="s">
        <v>114</v>
      </c>
      <c r="B102" s="5">
        <v>95</v>
      </c>
      <c r="C102" s="5"/>
      <c r="D102" s="5"/>
      <c r="E102" s="5"/>
      <c r="F102" s="5"/>
      <c r="G102" s="5">
        <f t="shared" si="40"/>
        <v>95</v>
      </c>
      <c r="H102" s="5"/>
      <c r="I102" s="5"/>
      <c r="J102" s="5"/>
      <c r="K102" s="5">
        <v>4.01</v>
      </c>
      <c r="L102" s="5"/>
      <c r="M102" s="5">
        <f t="shared" si="41"/>
        <v>4.01</v>
      </c>
      <c r="N102" t="s">
        <v>115</v>
      </c>
      <c r="O102" s="5">
        <v>90.99</v>
      </c>
      <c r="P102" s="6">
        <f t="shared" si="42"/>
        <v>5948.309999999993</v>
      </c>
      <c r="Q102" s="7"/>
      <c r="R102" s="6">
        <f t="shared" si="43"/>
        <v>734.8900000000001</v>
      </c>
      <c r="S102" s="8">
        <f t="shared" si="44"/>
        <v>6683.199999999993</v>
      </c>
      <c r="T102" s="5">
        <v>8098.23</v>
      </c>
      <c r="U102" s="9">
        <f t="shared" si="45"/>
        <v>14781.429999999993</v>
      </c>
    </row>
    <row r="103" spans="1:21" ht="15">
      <c r="A103" t="s">
        <v>111</v>
      </c>
      <c r="B103" s="5">
        <v>95</v>
      </c>
      <c r="C103" s="5"/>
      <c r="D103" s="5"/>
      <c r="E103" s="5"/>
      <c r="F103" s="5"/>
      <c r="G103" s="5">
        <f t="shared" si="40"/>
        <v>95</v>
      </c>
      <c r="H103" s="5"/>
      <c r="I103" s="5"/>
      <c r="J103" s="5"/>
      <c r="K103" s="5">
        <v>3.06</v>
      </c>
      <c r="L103" s="5"/>
      <c r="M103" s="5">
        <f t="shared" si="41"/>
        <v>3.06</v>
      </c>
      <c r="N103" t="s">
        <v>113</v>
      </c>
      <c r="O103" s="5">
        <v>91.94</v>
      </c>
      <c r="P103" s="6">
        <f t="shared" si="42"/>
        <v>5857.319999999993</v>
      </c>
      <c r="Q103" s="7"/>
      <c r="R103" s="6">
        <f t="shared" si="43"/>
        <v>734.8900000000001</v>
      </c>
      <c r="S103" s="8">
        <f t="shared" si="44"/>
        <v>6592.209999999994</v>
      </c>
      <c r="T103" s="5">
        <v>8098.23</v>
      </c>
      <c r="U103" s="9">
        <f t="shared" si="45"/>
        <v>14690.439999999993</v>
      </c>
    </row>
    <row r="104" spans="1:21" ht="15">
      <c r="A104" t="s">
        <v>111</v>
      </c>
      <c r="B104" s="2"/>
      <c r="C104" s="2"/>
      <c r="D104" s="2"/>
      <c r="E104" s="2"/>
      <c r="F104" s="2"/>
      <c r="G104" s="5">
        <f t="shared" si="40"/>
        <v>0</v>
      </c>
      <c r="H104" s="5">
        <v>650</v>
      </c>
      <c r="I104" s="5"/>
      <c r="J104" s="5"/>
      <c r="K104" s="5"/>
      <c r="L104" s="5"/>
      <c r="M104" s="5">
        <f t="shared" si="41"/>
        <v>650</v>
      </c>
      <c r="N104" t="s">
        <v>112</v>
      </c>
      <c r="P104" s="6">
        <f t="shared" si="42"/>
        <v>5765.379999999994</v>
      </c>
      <c r="Q104" s="7">
        <v>-650</v>
      </c>
      <c r="R104" s="6">
        <f>R106+Q104</f>
        <v>734.8900000000001</v>
      </c>
      <c r="S104" s="8">
        <f t="shared" si="44"/>
        <v>6500.269999999994</v>
      </c>
      <c r="T104" s="5">
        <v>8098.23</v>
      </c>
      <c r="U104" s="9">
        <f t="shared" si="45"/>
        <v>14598.499999999993</v>
      </c>
    </row>
    <row r="105" spans="1:21" ht="15">
      <c r="A105" t="s">
        <v>111</v>
      </c>
      <c r="B105" s="2"/>
      <c r="C105" s="2"/>
      <c r="D105" s="5">
        <v>60</v>
      </c>
      <c r="E105" s="2"/>
      <c r="F105" s="2"/>
      <c r="G105" s="5">
        <f t="shared" si="40"/>
        <v>60</v>
      </c>
      <c r="H105" s="5"/>
      <c r="I105" s="5"/>
      <c r="J105" s="5"/>
      <c r="K105" s="5">
        <v>2.04</v>
      </c>
      <c r="L105" s="5"/>
      <c r="M105" s="5">
        <f t="shared" si="41"/>
        <v>2.04</v>
      </c>
      <c r="N105" t="s">
        <v>213</v>
      </c>
      <c r="O105" s="5">
        <v>57.96</v>
      </c>
      <c r="P105" s="6">
        <f t="shared" si="42"/>
        <v>5765.379999999994</v>
      </c>
      <c r="Q105" s="7"/>
      <c r="R105" s="6">
        <f>R106+Q105</f>
        <v>1384.89</v>
      </c>
      <c r="S105" s="8">
        <f>P105+R105</f>
        <v>7150.269999999994</v>
      </c>
      <c r="T105" s="5">
        <v>8098.23</v>
      </c>
      <c r="U105" s="9">
        <f>SUM(S105:T105)</f>
        <v>15248.499999999993</v>
      </c>
    </row>
    <row r="106" spans="1:21" ht="15">
      <c r="A106" t="s">
        <v>106</v>
      </c>
      <c r="B106" s="2"/>
      <c r="C106" s="2"/>
      <c r="D106" s="5">
        <v>15</v>
      </c>
      <c r="E106" s="5"/>
      <c r="F106" s="5"/>
      <c r="G106" s="5">
        <f t="shared" si="40"/>
        <v>15</v>
      </c>
      <c r="H106" s="5"/>
      <c r="I106" s="5"/>
      <c r="J106" s="5"/>
      <c r="K106" s="5">
        <v>0.74</v>
      </c>
      <c r="L106" s="5"/>
      <c r="M106" s="5">
        <f t="shared" si="41"/>
        <v>0.74</v>
      </c>
      <c r="N106" t="s">
        <v>110</v>
      </c>
      <c r="O106" s="5">
        <v>14.26</v>
      </c>
      <c r="P106" s="6">
        <f t="shared" si="42"/>
        <v>5707.419999999994</v>
      </c>
      <c r="Q106" s="7"/>
      <c r="R106" s="6">
        <f t="shared" si="43"/>
        <v>1384.89</v>
      </c>
      <c r="S106" s="8">
        <f t="shared" si="44"/>
        <v>7092.309999999994</v>
      </c>
      <c r="T106" s="5">
        <v>8098.23</v>
      </c>
      <c r="U106" s="9">
        <f t="shared" si="45"/>
        <v>15190.539999999994</v>
      </c>
    </row>
    <row r="107" spans="1:21" ht="15">
      <c r="A107" t="s">
        <v>107</v>
      </c>
      <c r="B107" s="5">
        <v>95</v>
      </c>
      <c r="C107" s="5"/>
      <c r="D107" s="5"/>
      <c r="E107" s="5"/>
      <c r="F107" s="5"/>
      <c r="G107" s="5">
        <f t="shared" si="40"/>
        <v>95</v>
      </c>
      <c r="H107" s="5"/>
      <c r="I107" s="5"/>
      <c r="J107" s="5"/>
      <c r="K107" s="5">
        <v>3.06</v>
      </c>
      <c r="L107" s="5"/>
      <c r="M107" s="5">
        <f t="shared" si="41"/>
        <v>3.06</v>
      </c>
      <c r="N107" t="s">
        <v>109</v>
      </c>
      <c r="O107" s="5">
        <v>91.94</v>
      </c>
      <c r="P107" s="6">
        <f t="shared" si="42"/>
        <v>5693.1599999999935</v>
      </c>
      <c r="Q107" s="7"/>
      <c r="R107" s="6">
        <f t="shared" si="43"/>
        <v>1384.89</v>
      </c>
      <c r="S107" s="8">
        <f t="shared" si="44"/>
        <v>7078.049999999994</v>
      </c>
      <c r="T107" s="5">
        <v>8098.23</v>
      </c>
      <c r="U107" s="9">
        <f t="shared" si="45"/>
        <v>15176.279999999993</v>
      </c>
    </row>
    <row r="108" spans="1:21" ht="15">
      <c r="A108" t="s">
        <v>105</v>
      </c>
      <c r="B108" s="5">
        <v>95</v>
      </c>
      <c r="C108" s="5"/>
      <c r="D108" s="5"/>
      <c r="E108" s="5"/>
      <c r="F108" s="5"/>
      <c r="G108" s="5">
        <f t="shared" si="40"/>
        <v>95</v>
      </c>
      <c r="H108" s="5"/>
      <c r="I108" s="5"/>
      <c r="J108" s="5"/>
      <c r="K108" s="5">
        <v>4.01</v>
      </c>
      <c r="L108" s="5"/>
      <c r="M108" s="5">
        <f t="shared" si="41"/>
        <v>4.01</v>
      </c>
      <c r="N108" t="s">
        <v>108</v>
      </c>
      <c r="O108" s="5">
        <v>90.99</v>
      </c>
      <c r="P108" s="6">
        <f t="shared" si="42"/>
        <v>5601.219999999994</v>
      </c>
      <c r="Q108" s="7"/>
      <c r="R108" s="6">
        <f t="shared" si="43"/>
        <v>1384.89</v>
      </c>
      <c r="S108" s="8">
        <f t="shared" si="44"/>
        <v>6986.109999999994</v>
      </c>
      <c r="T108" s="5">
        <v>8098.23</v>
      </c>
      <c r="U108" s="9">
        <f t="shared" si="45"/>
        <v>15084.339999999993</v>
      </c>
    </row>
    <row r="109" spans="1:21" ht="15">
      <c r="A109" t="s">
        <v>101</v>
      </c>
      <c r="B109" s="2"/>
      <c r="C109" s="2"/>
      <c r="D109" s="2"/>
      <c r="E109" s="2"/>
      <c r="F109" s="2"/>
      <c r="G109" s="5">
        <f t="shared" si="40"/>
        <v>0</v>
      </c>
      <c r="H109" s="5"/>
      <c r="I109" s="5"/>
      <c r="J109" s="5"/>
      <c r="K109" s="5">
        <v>30</v>
      </c>
      <c r="L109" s="5"/>
      <c r="M109" s="5">
        <f t="shared" si="41"/>
        <v>30</v>
      </c>
      <c r="N109" s="2" t="s">
        <v>32</v>
      </c>
      <c r="O109" s="5">
        <v>-30</v>
      </c>
      <c r="P109" s="6">
        <f t="shared" si="42"/>
        <v>5510.229999999994</v>
      </c>
      <c r="Q109" s="7"/>
      <c r="R109" s="6">
        <f t="shared" si="43"/>
        <v>1384.89</v>
      </c>
      <c r="S109" s="8">
        <f t="shared" si="44"/>
        <v>6895.119999999994</v>
      </c>
      <c r="T109" s="5">
        <v>8098.23</v>
      </c>
      <c r="U109" s="9">
        <f t="shared" si="45"/>
        <v>14993.349999999995</v>
      </c>
    </row>
    <row r="110" spans="1:21" ht="15">
      <c r="A110" t="s">
        <v>101</v>
      </c>
      <c r="B110" s="5">
        <v>95</v>
      </c>
      <c r="C110" s="5"/>
      <c r="D110" s="5"/>
      <c r="E110" s="5"/>
      <c r="F110" s="5"/>
      <c r="G110" s="5">
        <f t="shared" si="40"/>
        <v>95</v>
      </c>
      <c r="H110" s="5"/>
      <c r="I110" s="5"/>
      <c r="J110" s="5"/>
      <c r="K110" s="5">
        <v>3.06</v>
      </c>
      <c r="L110" s="5"/>
      <c r="M110" s="5">
        <f t="shared" si="41"/>
        <v>3.06</v>
      </c>
      <c r="N110" t="s">
        <v>104</v>
      </c>
      <c r="O110" s="5">
        <v>91.94</v>
      </c>
      <c r="P110" s="6">
        <f t="shared" si="42"/>
        <v>5540.229999999994</v>
      </c>
      <c r="Q110" s="7"/>
      <c r="R110" s="6">
        <f t="shared" si="43"/>
        <v>1384.89</v>
      </c>
      <c r="S110" s="8">
        <f t="shared" si="44"/>
        <v>6925.119999999994</v>
      </c>
      <c r="T110" s="5">
        <v>8098.23</v>
      </c>
      <c r="U110" s="9">
        <f t="shared" si="45"/>
        <v>15023.349999999995</v>
      </c>
    </row>
    <row r="111" spans="1:21" ht="15">
      <c r="A111" t="s">
        <v>101</v>
      </c>
      <c r="B111" s="5">
        <v>95</v>
      </c>
      <c r="C111" s="5"/>
      <c r="D111" s="5"/>
      <c r="E111" s="5"/>
      <c r="F111" s="5"/>
      <c r="G111" s="5">
        <f t="shared" si="40"/>
        <v>95</v>
      </c>
      <c r="H111" s="5"/>
      <c r="I111" s="5"/>
      <c r="J111" s="5"/>
      <c r="K111" s="5">
        <v>3.06</v>
      </c>
      <c r="L111" s="5"/>
      <c r="M111" s="5">
        <f t="shared" si="41"/>
        <v>3.06</v>
      </c>
      <c r="N111" t="s">
        <v>103</v>
      </c>
      <c r="O111" s="5">
        <v>91.94</v>
      </c>
      <c r="P111" s="6">
        <f t="shared" si="42"/>
        <v>5448.2899999999945</v>
      </c>
      <c r="Q111" s="7"/>
      <c r="R111" s="6">
        <f t="shared" si="43"/>
        <v>1384.89</v>
      </c>
      <c r="S111" s="8">
        <f t="shared" si="44"/>
        <v>6833.179999999995</v>
      </c>
      <c r="T111" s="5">
        <v>8098.23</v>
      </c>
      <c r="U111" s="9">
        <f t="shared" si="45"/>
        <v>14931.409999999994</v>
      </c>
    </row>
    <row r="112" spans="1:21" ht="15">
      <c r="A112" t="s">
        <v>101</v>
      </c>
      <c r="B112" s="5">
        <v>95</v>
      </c>
      <c r="C112" s="5"/>
      <c r="D112" s="5"/>
      <c r="E112" s="5"/>
      <c r="F112" s="5"/>
      <c r="G112" s="5">
        <f t="shared" si="40"/>
        <v>95</v>
      </c>
      <c r="H112" s="5"/>
      <c r="I112" s="5"/>
      <c r="J112" s="5"/>
      <c r="K112" s="5">
        <v>3.06</v>
      </c>
      <c r="L112" s="5"/>
      <c r="M112" s="5">
        <f t="shared" si="41"/>
        <v>3.06</v>
      </c>
      <c r="N112" t="s">
        <v>102</v>
      </c>
      <c r="O112" s="5">
        <v>91.94</v>
      </c>
      <c r="P112" s="6">
        <f>P114+O112</f>
        <v>5356.349999999995</v>
      </c>
      <c r="Q112" s="7"/>
      <c r="R112" s="6">
        <f>R114+Q112</f>
        <v>1384.89</v>
      </c>
      <c r="S112" s="8">
        <f t="shared" si="44"/>
        <v>6741.239999999995</v>
      </c>
      <c r="T112" s="5">
        <v>8098.23</v>
      </c>
      <c r="U112" s="9">
        <f t="shared" si="45"/>
        <v>14839.469999999994</v>
      </c>
    </row>
    <row r="113" spans="1:21" ht="15">
      <c r="A113" s="2" t="s">
        <v>101</v>
      </c>
      <c r="B113" s="5"/>
      <c r="C113" s="5">
        <v>20</v>
      </c>
      <c r="D113" s="5"/>
      <c r="E113" s="5"/>
      <c r="F113" s="5"/>
      <c r="G113" s="5">
        <f>SUM(B113:F113)</f>
        <v>20</v>
      </c>
      <c r="H113" s="5"/>
      <c r="I113" s="5"/>
      <c r="J113" s="5">
        <v>20</v>
      </c>
      <c r="K113" s="5"/>
      <c r="L113" s="5"/>
      <c r="M113" s="5">
        <f>SUM(H113:L113)</f>
        <v>20</v>
      </c>
      <c r="N113" s="2" t="s">
        <v>123</v>
      </c>
      <c r="O113" s="5"/>
      <c r="P113" s="6">
        <f>P114+O113</f>
        <v>5264.409999999995</v>
      </c>
      <c r="Q113" s="7"/>
      <c r="R113" s="6">
        <f>R114+Q113</f>
        <v>1384.89</v>
      </c>
      <c r="S113" s="8">
        <f>P113+R113</f>
        <v>6649.299999999996</v>
      </c>
      <c r="T113" s="5">
        <v>8098.23</v>
      </c>
      <c r="U113" s="9">
        <f>SUM(S113:T113)</f>
        <v>14747.529999999995</v>
      </c>
    </row>
    <row r="114" spans="1:21" ht="15">
      <c r="A114" t="s">
        <v>100</v>
      </c>
      <c r="B114" s="2"/>
      <c r="C114" s="2"/>
      <c r="D114" s="2"/>
      <c r="E114" s="5">
        <v>0.69</v>
      </c>
      <c r="F114" s="5"/>
      <c r="G114" s="5">
        <f t="shared" si="40"/>
        <v>0.69</v>
      </c>
      <c r="H114" s="5"/>
      <c r="I114" s="5"/>
      <c r="J114" s="5"/>
      <c r="K114" s="5"/>
      <c r="L114" s="5">
        <v>0.69</v>
      </c>
      <c r="M114" s="5">
        <f t="shared" si="41"/>
        <v>0.69</v>
      </c>
      <c r="N114" s="2" t="s">
        <v>34</v>
      </c>
      <c r="O114" s="5"/>
      <c r="P114" s="6">
        <f t="shared" si="42"/>
        <v>5264.409999999995</v>
      </c>
      <c r="Q114" s="7"/>
      <c r="R114" s="6">
        <f>R116+Q114</f>
        <v>1384.89</v>
      </c>
      <c r="S114" s="8">
        <f t="shared" si="44"/>
        <v>6649.299999999996</v>
      </c>
      <c r="T114" s="5">
        <v>8098.23</v>
      </c>
      <c r="U114" s="9">
        <f t="shared" si="45"/>
        <v>14747.529999999995</v>
      </c>
    </row>
    <row r="115" spans="1:21" ht="15">
      <c r="A115" t="s">
        <v>211</v>
      </c>
      <c r="B115" s="2"/>
      <c r="C115" s="2"/>
      <c r="D115" s="5">
        <v>-60</v>
      </c>
      <c r="E115" s="5"/>
      <c r="F115" s="5"/>
      <c r="G115" s="5">
        <f t="shared" si="40"/>
        <v>-60</v>
      </c>
      <c r="H115" s="5"/>
      <c r="I115" s="5"/>
      <c r="J115" s="5"/>
      <c r="K115" s="5">
        <v>-2.04</v>
      </c>
      <c r="L115" s="5"/>
      <c r="M115" s="5">
        <f t="shared" si="41"/>
        <v>-2.04</v>
      </c>
      <c r="N115" s="2" t="s">
        <v>212</v>
      </c>
      <c r="O115" s="5">
        <v>-57.96</v>
      </c>
      <c r="P115" s="6">
        <f t="shared" si="42"/>
        <v>5264.409999999995</v>
      </c>
      <c r="Q115" s="7"/>
      <c r="R115" s="6">
        <f>R116+Q115</f>
        <v>1384.89</v>
      </c>
      <c r="S115" s="8">
        <f>P115+R115</f>
        <v>6649.299999999996</v>
      </c>
      <c r="T115" s="5">
        <v>8097.54</v>
      </c>
      <c r="U115" s="9">
        <f>SUM(S115:T115)</f>
        <v>14746.839999999997</v>
      </c>
    </row>
    <row r="116" spans="1:21" ht="15">
      <c r="A116" t="s">
        <v>98</v>
      </c>
      <c r="B116" s="2"/>
      <c r="C116" s="2"/>
      <c r="D116" s="5">
        <v>60</v>
      </c>
      <c r="E116" s="2"/>
      <c r="F116" s="2"/>
      <c r="G116" s="5">
        <f t="shared" si="40"/>
        <v>60</v>
      </c>
      <c r="H116" s="5"/>
      <c r="I116" s="5"/>
      <c r="J116" s="5"/>
      <c r="K116" s="5">
        <v>2.64</v>
      </c>
      <c r="L116" s="5"/>
      <c r="M116" s="5">
        <f t="shared" si="41"/>
        <v>2.64</v>
      </c>
      <c r="N116" t="s">
        <v>99</v>
      </c>
      <c r="O116" s="5">
        <v>57.36</v>
      </c>
      <c r="P116" s="6">
        <f t="shared" si="42"/>
        <v>5322.369999999995</v>
      </c>
      <c r="Q116" s="7"/>
      <c r="R116" s="6">
        <f t="shared" si="43"/>
        <v>1384.89</v>
      </c>
      <c r="S116" s="8">
        <f t="shared" si="44"/>
        <v>6707.259999999996</v>
      </c>
      <c r="T116" s="5">
        <v>8097.54</v>
      </c>
      <c r="U116" s="9">
        <f t="shared" si="45"/>
        <v>14804.799999999996</v>
      </c>
    </row>
    <row r="117" spans="1:21" ht="15">
      <c r="A117" t="s">
        <v>95</v>
      </c>
      <c r="B117" s="2"/>
      <c r="C117" s="2"/>
      <c r="D117" s="2"/>
      <c r="E117" s="2"/>
      <c r="F117" s="2"/>
      <c r="G117" s="5">
        <f t="shared" si="40"/>
        <v>0</v>
      </c>
      <c r="H117" s="5">
        <v>650</v>
      </c>
      <c r="I117" s="5"/>
      <c r="J117" s="5"/>
      <c r="K117" s="5">
        <v>1.28</v>
      </c>
      <c r="L117" s="5"/>
      <c r="M117" s="5">
        <f t="shared" si="41"/>
        <v>651.28</v>
      </c>
      <c r="N117" t="s">
        <v>97</v>
      </c>
      <c r="P117" s="6">
        <f t="shared" si="42"/>
        <v>5265.009999999996</v>
      </c>
      <c r="Q117" s="7">
        <v>-651.28</v>
      </c>
      <c r="R117" s="6">
        <f t="shared" si="43"/>
        <v>1384.89</v>
      </c>
      <c r="S117" s="8">
        <f t="shared" si="44"/>
        <v>6649.899999999996</v>
      </c>
      <c r="T117" s="5">
        <v>8097.54</v>
      </c>
      <c r="U117" s="9">
        <f t="shared" si="45"/>
        <v>14747.439999999995</v>
      </c>
    </row>
    <row r="118" spans="1:21" ht="15">
      <c r="A118" t="s">
        <v>95</v>
      </c>
      <c r="B118" s="5">
        <v>95</v>
      </c>
      <c r="C118" s="5"/>
      <c r="D118" s="5"/>
      <c r="E118" s="5"/>
      <c r="F118" s="5"/>
      <c r="G118" s="5">
        <f t="shared" si="40"/>
        <v>95</v>
      </c>
      <c r="H118" s="5"/>
      <c r="I118" s="5"/>
      <c r="J118" s="5"/>
      <c r="K118" s="5">
        <v>3.06</v>
      </c>
      <c r="L118" s="5"/>
      <c r="M118" s="5">
        <f t="shared" si="41"/>
        <v>3.06</v>
      </c>
      <c r="N118" t="s">
        <v>96</v>
      </c>
      <c r="O118" s="5">
        <v>91.94</v>
      </c>
      <c r="P118" s="6">
        <f t="shared" si="42"/>
        <v>5265.009999999996</v>
      </c>
      <c r="Q118" s="7"/>
      <c r="R118" s="6">
        <f t="shared" si="43"/>
        <v>2036.17</v>
      </c>
      <c r="S118" s="8">
        <f t="shared" si="44"/>
        <v>7301.179999999996</v>
      </c>
      <c r="T118" s="5">
        <v>8097.54</v>
      </c>
      <c r="U118" s="9">
        <f t="shared" si="45"/>
        <v>15398.719999999996</v>
      </c>
    </row>
    <row r="119" spans="1:21" ht="15">
      <c r="A119" t="s">
        <v>93</v>
      </c>
      <c r="B119" s="5">
        <v>95</v>
      </c>
      <c r="C119" s="5">
        <v>100</v>
      </c>
      <c r="D119" s="2"/>
      <c r="E119" s="2"/>
      <c r="F119" s="2"/>
      <c r="G119" s="5">
        <f t="shared" si="40"/>
        <v>195</v>
      </c>
      <c r="H119" s="5"/>
      <c r="I119" s="5"/>
      <c r="J119" s="2"/>
      <c r="K119" s="5">
        <v>5.96</v>
      </c>
      <c r="L119" s="5"/>
      <c r="M119" s="5">
        <f t="shared" si="41"/>
        <v>5.96</v>
      </c>
      <c r="N119" t="s">
        <v>94</v>
      </c>
      <c r="O119" s="5">
        <v>189.04</v>
      </c>
      <c r="P119" s="6">
        <f t="shared" si="42"/>
        <v>5173.069999999996</v>
      </c>
      <c r="Q119" s="7"/>
      <c r="R119" s="6">
        <f t="shared" si="43"/>
        <v>2036.17</v>
      </c>
      <c r="S119" s="8">
        <f t="shared" si="44"/>
        <v>7209.239999999996</v>
      </c>
      <c r="T119" s="5">
        <v>8097.54</v>
      </c>
      <c r="U119" s="9">
        <f t="shared" si="45"/>
        <v>15306.779999999995</v>
      </c>
    </row>
    <row r="120" spans="1:21" ht="15">
      <c r="A120" t="s">
        <v>90</v>
      </c>
      <c r="B120" s="5">
        <v>95</v>
      </c>
      <c r="C120" s="5"/>
      <c r="D120" s="5"/>
      <c r="E120" s="5"/>
      <c r="F120" s="5"/>
      <c r="G120" s="5">
        <f t="shared" si="40"/>
        <v>95</v>
      </c>
      <c r="H120" s="5"/>
      <c r="I120" s="5"/>
      <c r="J120" s="5"/>
      <c r="K120" s="5">
        <v>3.06</v>
      </c>
      <c r="L120" s="5"/>
      <c r="M120" s="5">
        <f t="shared" si="41"/>
        <v>3.06</v>
      </c>
      <c r="N120" t="s">
        <v>92</v>
      </c>
      <c r="O120" s="5">
        <v>91.94</v>
      </c>
      <c r="P120" s="6">
        <f t="shared" si="42"/>
        <v>4984.029999999996</v>
      </c>
      <c r="Q120" s="7"/>
      <c r="R120" s="6">
        <f t="shared" si="43"/>
        <v>2036.17</v>
      </c>
      <c r="S120" s="8">
        <f t="shared" si="44"/>
        <v>7020.199999999996</v>
      </c>
      <c r="T120" s="5">
        <v>8097.54</v>
      </c>
      <c r="U120" s="9">
        <f t="shared" si="45"/>
        <v>15117.739999999996</v>
      </c>
    </row>
    <row r="121" spans="1:21" ht="15">
      <c r="A121" t="s">
        <v>89</v>
      </c>
      <c r="B121" s="5">
        <v>95</v>
      </c>
      <c r="C121" s="5"/>
      <c r="D121" s="5"/>
      <c r="E121" s="5"/>
      <c r="F121" s="5"/>
      <c r="G121" s="5">
        <f t="shared" si="40"/>
        <v>95</v>
      </c>
      <c r="H121" s="5"/>
      <c r="I121" s="5"/>
      <c r="J121" s="5"/>
      <c r="K121" s="5">
        <v>3.06</v>
      </c>
      <c r="L121" s="5"/>
      <c r="M121" s="5">
        <f t="shared" si="41"/>
        <v>3.06</v>
      </c>
      <c r="N121" t="s">
        <v>91</v>
      </c>
      <c r="O121" s="5">
        <v>91.94</v>
      </c>
      <c r="P121" s="6">
        <f t="shared" si="42"/>
        <v>4892.0899999999965</v>
      </c>
      <c r="Q121" s="7"/>
      <c r="R121" s="6">
        <f t="shared" si="43"/>
        <v>2036.17</v>
      </c>
      <c r="S121" s="8">
        <f t="shared" si="44"/>
        <v>6928.259999999997</v>
      </c>
      <c r="T121" s="5">
        <v>8097.54</v>
      </c>
      <c r="U121" s="9">
        <f t="shared" si="45"/>
        <v>15025.799999999996</v>
      </c>
    </row>
    <row r="122" spans="1:21" ht="15">
      <c r="A122" t="s">
        <v>86</v>
      </c>
      <c r="B122" s="5">
        <v>95</v>
      </c>
      <c r="C122" s="5"/>
      <c r="D122" s="5"/>
      <c r="E122" s="5"/>
      <c r="F122" s="5"/>
      <c r="G122" s="5">
        <f t="shared" si="40"/>
        <v>95</v>
      </c>
      <c r="H122" s="5"/>
      <c r="I122" s="5"/>
      <c r="J122" s="5"/>
      <c r="K122" s="5">
        <v>3.06</v>
      </c>
      <c r="L122" s="5"/>
      <c r="M122" s="5">
        <f t="shared" si="41"/>
        <v>3.06</v>
      </c>
      <c r="N122" t="s">
        <v>85</v>
      </c>
      <c r="O122" s="5">
        <v>91.94</v>
      </c>
      <c r="P122" s="6">
        <f t="shared" si="42"/>
        <v>4800.149999999997</v>
      </c>
      <c r="Q122" s="7"/>
      <c r="R122" s="6">
        <f t="shared" si="43"/>
        <v>2036.17</v>
      </c>
      <c r="S122" s="8">
        <f t="shared" si="44"/>
        <v>6836.319999999997</v>
      </c>
      <c r="T122" s="5">
        <v>8097.54</v>
      </c>
      <c r="U122" s="9">
        <f t="shared" si="45"/>
        <v>14933.859999999997</v>
      </c>
    </row>
    <row r="123" spans="1:21" ht="15">
      <c r="A123" t="s">
        <v>86</v>
      </c>
      <c r="B123" s="2"/>
      <c r="C123" s="2"/>
      <c r="D123" s="5">
        <v>40</v>
      </c>
      <c r="E123" s="5"/>
      <c r="F123" s="5"/>
      <c r="G123" s="5">
        <f t="shared" si="40"/>
        <v>40</v>
      </c>
      <c r="H123" s="5"/>
      <c r="I123" s="5"/>
      <c r="J123" s="5"/>
      <c r="K123" s="5">
        <v>1.46</v>
      </c>
      <c r="L123" s="5"/>
      <c r="M123" s="5">
        <f t="shared" si="41"/>
        <v>1.46</v>
      </c>
      <c r="N123" s="2" t="s">
        <v>84</v>
      </c>
      <c r="O123" s="5">
        <v>38.54</v>
      </c>
      <c r="P123" s="6">
        <f t="shared" si="42"/>
        <v>4708.209999999997</v>
      </c>
      <c r="Q123" s="7"/>
      <c r="R123" s="6">
        <f t="shared" si="43"/>
        <v>2036.17</v>
      </c>
      <c r="S123" s="8">
        <f t="shared" si="44"/>
        <v>6744.379999999997</v>
      </c>
      <c r="T123" s="5">
        <v>8097.54</v>
      </c>
      <c r="U123" s="9">
        <f t="shared" si="45"/>
        <v>14841.919999999998</v>
      </c>
    </row>
    <row r="124" spans="1:21" ht="15">
      <c r="A124" t="s">
        <v>87</v>
      </c>
      <c r="B124" s="5">
        <v>95</v>
      </c>
      <c r="C124" s="5"/>
      <c r="D124" s="5"/>
      <c r="E124" s="5"/>
      <c r="F124" s="5"/>
      <c r="G124" s="5">
        <f t="shared" si="40"/>
        <v>95</v>
      </c>
      <c r="H124" s="5"/>
      <c r="I124" s="5"/>
      <c r="J124" s="5"/>
      <c r="K124" s="5">
        <v>3.06</v>
      </c>
      <c r="L124" s="5"/>
      <c r="M124" s="5">
        <f t="shared" si="41"/>
        <v>3.06</v>
      </c>
      <c r="N124" t="s">
        <v>83</v>
      </c>
      <c r="O124" s="5">
        <v>91.94</v>
      </c>
      <c r="P124" s="6">
        <f t="shared" si="42"/>
        <v>4669.669999999997</v>
      </c>
      <c r="Q124" s="7"/>
      <c r="R124" s="6">
        <f t="shared" si="43"/>
        <v>2036.17</v>
      </c>
      <c r="S124" s="8">
        <f t="shared" si="44"/>
        <v>6705.839999999997</v>
      </c>
      <c r="T124" s="5">
        <v>8097.54</v>
      </c>
      <c r="U124" s="9">
        <f t="shared" si="45"/>
        <v>14803.379999999997</v>
      </c>
    </row>
    <row r="125" spans="1:21" ht="15">
      <c r="A125" t="s">
        <v>88</v>
      </c>
      <c r="B125" s="5">
        <v>95</v>
      </c>
      <c r="C125" s="5"/>
      <c r="D125" s="5"/>
      <c r="E125" s="5"/>
      <c r="F125" s="5"/>
      <c r="G125" s="5">
        <f t="shared" si="40"/>
        <v>95</v>
      </c>
      <c r="H125" s="5"/>
      <c r="I125" s="5"/>
      <c r="J125" s="5"/>
      <c r="K125" s="5">
        <v>3.06</v>
      </c>
      <c r="L125" s="5"/>
      <c r="M125" s="5">
        <f t="shared" si="41"/>
        <v>3.06</v>
      </c>
      <c r="N125" t="s">
        <v>82</v>
      </c>
      <c r="O125" s="5">
        <v>91.94</v>
      </c>
      <c r="P125" s="6">
        <f t="shared" si="42"/>
        <v>4577.729999999998</v>
      </c>
      <c r="Q125" s="7"/>
      <c r="R125" s="6">
        <f t="shared" si="43"/>
        <v>2036.17</v>
      </c>
      <c r="S125" s="8">
        <f t="shared" si="44"/>
        <v>6613.899999999998</v>
      </c>
      <c r="T125" s="5">
        <v>8097.54</v>
      </c>
      <c r="U125" s="9">
        <f t="shared" si="45"/>
        <v>14711.439999999999</v>
      </c>
    </row>
    <row r="126" spans="1:21" ht="15">
      <c r="A126" t="s">
        <v>76</v>
      </c>
      <c r="B126" s="5"/>
      <c r="C126" s="5"/>
      <c r="D126" s="5"/>
      <c r="E126" s="5"/>
      <c r="F126" s="5"/>
      <c r="G126" s="5">
        <f t="shared" si="40"/>
        <v>0</v>
      </c>
      <c r="H126" s="5"/>
      <c r="I126" s="5"/>
      <c r="J126" s="5"/>
      <c r="K126" s="5">
        <v>30</v>
      </c>
      <c r="L126" s="5"/>
      <c r="M126" s="5">
        <f t="shared" si="41"/>
        <v>30</v>
      </c>
      <c r="N126" s="2" t="s">
        <v>32</v>
      </c>
      <c r="O126" s="5">
        <v>-30</v>
      </c>
      <c r="P126" s="6">
        <f t="shared" si="42"/>
        <v>4485.789999999998</v>
      </c>
      <c r="Q126" s="7"/>
      <c r="R126" s="6">
        <f t="shared" si="43"/>
        <v>2036.17</v>
      </c>
      <c r="S126" s="8">
        <f t="shared" si="44"/>
        <v>6521.959999999998</v>
      </c>
      <c r="T126" s="5">
        <v>8097.54</v>
      </c>
      <c r="U126" s="9">
        <f t="shared" si="45"/>
        <v>14619.499999999998</v>
      </c>
    </row>
    <row r="127" spans="1:21" ht="15">
      <c r="A127" t="s">
        <v>76</v>
      </c>
      <c r="B127" s="5">
        <v>95</v>
      </c>
      <c r="C127" s="5"/>
      <c r="D127" s="5"/>
      <c r="E127" s="5"/>
      <c r="F127" s="5"/>
      <c r="G127" s="5">
        <f t="shared" si="40"/>
        <v>95</v>
      </c>
      <c r="H127" s="5"/>
      <c r="I127" s="5"/>
      <c r="J127" s="5"/>
      <c r="K127" s="5">
        <v>3.06</v>
      </c>
      <c r="L127" s="5"/>
      <c r="M127" s="5">
        <f t="shared" si="41"/>
        <v>3.06</v>
      </c>
      <c r="N127" t="s">
        <v>80</v>
      </c>
      <c r="O127" s="5">
        <v>91.94</v>
      </c>
      <c r="P127" s="6">
        <f t="shared" si="42"/>
        <v>4515.789999999998</v>
      </c>
      <c r="Q127" s="7"/>
      <c r="R127" s="6">
        <f t="shared" si="43"/>
        <v>2036.17</v>
      </c>
      <c r="S127" s="8">
        <f t="shared" si="44"/>
        <v>6551.959999999998</v>
      </c>
      <c r="T127" s="5">
        <v>8097.54</v>
      </c>
      <c r="U127" s="9">
        <f t="shared" si="45"/>
        <v>14649.499999999998</v>
      </c>
    </row>
    <row r="128" spans="1:21" ht="15">
      <c r="A128" t="s">
        <v>76</v>
      </c>
      <c r="B128" s="5">
        <v>95</v>
      </c>
      <c r="C128" s="5"/>
      <c r="D128" s="5"/>
      <c r="E128" s="5"/>
      <c r="F128" s="5"/>
      <c r="G128" s="5">
        <f t="shared" si="40"/>
        <v>95</v>
      </c>
      <c r="H128" s="5"/>
      <c r="I128" s="5"/>
      <c r="J128" s="5"/>
      <c r="K128" s="5">
        <v>3.06</v>
      </c>
      <c r="L128" s="5"/>
      <c r="M128" s="5">
        <f t="shared" si="41"/>
        <v>3.06</v>
      </c>
      <c r="N128" t="s">
        <v>81</v>
      </c>
      <c r="O128" s="5">
        <v>91.94</v>
      </c>
      <c r="P128" s="6">
        <f t="shared" si="42"/>
        <v>4423.8499999999985</v>
      </c>
      <c r="Q128" s="7"/>
      <c r="R128" s="6">
        <f t="shared" si="43"/>
        <v>2036.17</v>
      </c>
      <c r="S128" s="8">
        <f t="shared" si="44"/>
        <v>6460.019999999999</v>
      </c>
      <c r="T128" s="5">
        <v>8097.54</v>
      </c>
      <c r="U128" s="9">
        <f t="shared" si="45"/>
        <v>14557.559999999998</v>
      </c>
    </row>
    <row r="129" spans="1:21" ht="15">
      <c r="A129" t="s">
        <v>76</v>
      </c>
      <c r="B129" s="2"/>
      <c r="C129" s="2"/>
      <c r="D129" s="5">
        <v>40</v>
      </c>
      <c r="E129" s="5"/>
      <c r="F129" s="5"/>
      <c r="G129" s="5">
        <f t="shared" si="40"/>
        <v>40</v>
      </c>
      <c r="H129" s="5"/>
      <c r="I129" s="5"/>
      <c r="J129" s="5"/>
      <c r="K129" s="5">
        <v>1.46</v>
      </c>
      <c r="L129" s="5"/>
      <c r="M129" s="5">
        <f t="shared" si="41"/>
        <v>1.46</v>
      </c>
      <c r="N129" s="2" t="s">
        <v>79</v>
      </c>
      <c r="O129" s="5">
        <v>38.54</v>
      </c>
      <c r="P129" s="6">
        <f t="shared" si="42"/>
        <v>4331.909999999999</v>
      </c>
      <c r="Q129" s="7"/>
      <c r="R129" s="6">
        <f t="shared" si="43"/>
        <v>2036.17</v>
      </c>
      <c r="S129" s="8">
        <f t="shared" si="44"/>
        <v>6368.079999999999</v>
      </c>
      <c r="T129" s="5">
        <v>8097.54</v>
      </c>
      <c r="U129" s="9">
        <f t="shared" si="45"/>
        <v>14465.619999999999</v>
      </c>
    </row>
    <row r="130" spans="1:21" ht="15">
      <c r="A130" t="s">
        <v>76</v>
      </c>
      <c r="B130" s="5">
        <v>95</v>
      </c>
      <c r="C130" s="5"/>
      <c r="D130" s="5"/>
      <c r="E130" s="5"/>
      <c r="F130" s="5"/>
      <c r="G130" s="5">
        <f t="shared" si="40"/>
        <v>95</v>
      </c>
      <c r="H130" s="5"/>
      <c r="I130" s="5"/>
      <c r="J130" s="5"/>
      <c r="K130" s="5">
        <v>3.06</v>
      </c>
      <c r="L130" s="5"/>
      <c r="M130" s="5">
        <f t="shared" si="41"/>
        <v>3.06</v>
      </c>
      <c r="N130" t="s">
        <v>78</v>
      </c>
      <c r="O130" s="5">
        <v>91.94</v>
      </c>
      <c r="P130" s="6">
        <f t="shared" si="42"/>
        <v>4293.369999999999</v>
      </c>
      <c r="Q130" s="7"/>
      <c r="R130" s="6">
        <f t="shared" si="43"/>
        <v>2036.17</v>
      </c>
      <c r="S130" s="8">
        <f t="shared" si="44"/>
        <v>6329.539999999999</v>
      </c>
      <c r="T130" s="5">
        <v>8097.54</v>
      </c>
      <c r="U130" s="9">
        <f t="shared" si="45"/>
        <v>14427.079999999998</v>
      </c>
    </row>
    <row r="131" spans="1:21" ht="15">
      <c r="A131" t="s">
        <v>76</v>
      </c>
      <c r="B131" s="5">
        <v>95</v>
      </c>
      <c r="C131" s="5"/>
      <c r="D131" s="5"/>
      <c r="E131" s="5"/>
      <c r="F131" s="5"/>
      <c r="G131" s="5">
        <f t="shared" si="40"/>
        <v>95</v>
      </c>
      <c r="H131" s="5"/>
      <c r="I131" s="5"/>
      <c r="J131" s="5"/>
      <c r="K131" s="5">
        <v>3.06</v>
      </c>
      <c r="L131" s="5"/>
      <c r="M131" s="5">
        <f t="shared" si="41"/>
        <v>3.06</v>
      </c>
      <c r="N131" t="s">
        <v>77</v>
      </c>
      <c r="O131" s="5">
        <v>91.94</v>
      </c>
      <c r="P131" s="6">
        <f>P133+O131</f>
        <v>4201.429999999999</v>
      </c>
      <c r="Q131" s="7"/>
      <c r="R131" s="6">
        <f>R133+Q131</f>
        <v>2036.17</v>
      </c>
      <c r="S131" s="8">
        <f t="shared" si="44"/>
        <v>6237.599999999999</v>
      </c>
      <c r="T131" s="5">
        <v>8097.54</v>
      </c>
      <c r="U131" s="9">
        <f t="shared" si="45"/>
        <v>14335.14</v>
      </c>
    </row>
    <row r="132" spans="1:21" ht="15">
      <c r="A132" s="2" t="s">
        <v>125</v>
      </c>
      <c r="B132" s="5"/>
      <c r="C132" s="5">
        <v>20</v>
      </c>
      <c r="D132" s="5"/>
      <c r="E132" s="5"/>
      <c r="F132" s="5"/>
      <c r="G132" s="5">
        <f t="shared" si="40"/>
        <v>20</v>
      </c>
      <c r="H132" s="5"/>
      <c r="I132" s="5"/>
      <c r="J132" s="5">
        <v>20</v>
      </c>
      <c r="K132" s="5"/>
      <c r="L132" s="5"/>
      <c r="M132" s="5">
        <f t="shared" si="41"/>
        <v>20</v>
      </c>
      <c r="N132" s="2" t="s">
        <v>123</v>
      </c>
      <c r="O132" s="5"/>
      <c r="P132" s="6">
        <f>P133+O132</f>
        <v>4109.49</v>
      </c>
      <c r="Q132" s="7"/>
      <c r="R132" s="6">
        <f>R133+Q132</f>
        <v>2036.17</v>
      </c>
      <c r="S132" s="8">
        <f>P132+R132</f>
        <v>6145.66</v>
      </c>
      <c r="T132" s="5">
        <v>8097.54</v>
      </c>
      <c r="U132" s="9">
        <f>SUM(S132:T132)</f>
        <v>14243.2</v>
      </c>
    </row>
    <row r="133" spans="1:21" ht="15">
      <c r="A133" t="s">
        <v>75</v>
      </c>
      <c r="B133" s="2"/>
      <c r="C133" s="2"/>
      <c r="D133" s="2"/>
      <c r="E133" s="5">
        <v>0.67</v>
      </c>
      <c r="F133" s="5"/>
      <c r="G133" s="5">
        <f t="shared" si="40"/>
        <v>0.67</v>
      </c>
      <c r="H133" s="5"/>
      <c r="I133" s="5"/>
      <c r="J133" s="5"/>
      <c r="K133" s="5"/>
      <c r="L133" s="5">
        <v>0.67</v>
      </c>
      <c r="M133" s="5">
        <f t="shared" si="41"/>
        <v>0.67</v>
      </c>
      <c r="N133" s="2" t="s">
        <v>34</v>
      </c>
      <c r="O133" s="5"/>
      <c r="P133" s="6">
        <f t="shared" si="42"/>
        <v>4109.49</v>
      </c>
      <c r="Q133" s="7"/>
      <c r="R133" s="6">
        <f t="shared" si="43"/>
        <v>2036.17</v>
      </c>
      <c r="S133" s="8">
        <f t="shared" si="44"/>
        <v>6145.66</v>
      </c>
      <c r="T133" s="5">
        <v>8097.54</v>
      </c>
      <c r="U133" s="9">
        <f t="shared" si="45"/>
        <v>14243.2</v>
      </c>
    </row>
    <row r="134" spans="1:21" ht="15">
      <c r="A134" t="s">
        <v>70</v>
      </c>
      <c r="B134" s="5"/>
      <c r="C134" s="2"/>
      <c r="D134" s="5">
        <v>60</v>
      </c>
      <c r="E134" s="2"/>
      <c r="F134" s="2"/>
      <c r="G134" s="5">
        <f aca="true" t="shared" si="46" ref="G134:G147">SUM(B134:F134)</f>
        <v>60</v>
      </c>
      <c r="H134" s="2"/>
      <c r="I134" s="2"/>
      <c r="J134" s="2"/>
      <c r="K134" s="2"/>
      <c r="L134" s="2"/>
      <c r="M134" s="5">
        <f aca="true" t="shared" si="47" ref="M134:M143">SUM(H134:L134)</f>
        <v>0</v>
      </c>
      <c r="N134" t="s">
        <v>116</v>
      </c>
      <c r="P134" s="6">
        <f aca="true" t="shared" si="48" ref="P134:P142">P135+O134</f>
        <v>4109.49</v>
      </c>
      <c r="Q134" s="7">
        <v>60</v>
      </c>
      <c r="R134" s="6">
        <f t="shared" si="43"/>
        <v>2036.17</v>
      </c>
      <c r="S134" s="8">
        <f t="shared" si="44"/>
        <v>6145.66</v>
      </c>
      <c r="T134" s="5">
        <v>8096.87</v>
      </c>
      <c r="U134" s="9">
        <f aca="true" t="shared" si="49" ref="U134:U144">SUM(S134:T134)</f>
        <v>14242.529999999999</v>
      </c>
    </row>
    <row r="135" spans="1:21" ht="15">
      <c r="A135" t="s">
        <v>70</v>
      </c>
      <c r="B135" s="5">
        <v>95</v>
      </c>
      <c r="C135" s="2"/>
      <c r="D135" s="2"/>
      <c r="E135" s="2"/>
      <c r="F135" s="2"/>
      <c r="G135" s="5">
        <f t="shared" si="46"/>
        <v>95</v>
      </c>
      <c r="H135" s="2"/>
      <c r="I135" s="2"/>
      <c r="J135" s="2"/>
      <c r="K135" s="2"/>
      <c r="L135" s="2"/>
      <c r="M135" s="5">
        <f t="shared" si="47"/>
        <v>0</v>
      </c>
      <c r="N135" t="s">
        <v>74</v>
      </c>
      <c r="P135" s="6">
        <f t="shared" si="48"/>
        <v>4109.49</v>
      </c>
      <c r="Q135" s="7">
        <v>95</v>
      </c>
      <c r="R135" s="6">
        <f t="shared" si="43"/>
        <v>1976.17</v>
      </c>
      <c r="S135" s="8">
        <f t="shared" si="44"/>
        <v>6085.66</v>
      </c>
      <c r="T135" s="5">
        <v>8096.87</v>
      </c>
      <c r="U135" s="9">
        <f t="shared" si="49"/>
        <v>14182.529999999999</v>
      </c>
    </row>
    <row r="136" spans="1:21" ht="15">
      <c r="A136" t="s">
        <v>70</v>
      </c>
      <c r="B136" s="5"/>
      <c r="C136" s="5"/>
      <c r="D136" s="5">
        <v>40</v>
      </c>
      <c r="E136" s="5"/>
      <c r="F136" s="5"/>
      <c r="G136" s="5">
        <f t="shared" si="46"/>
        <v>40</v>
      </c>
      <c r="H136" s="5"/>
      <c r="I136" s="5"/>
      <c r="J136" s="5"/>
      <c r="K136" s="5"/>
      <c r="L136" s="5"/>
      <c r="M136" s="5">
        <f t="shared" si="47"/>
        <v>0</v>
      </c>
      <c r="N136" t="s">
        <v>73</v>
      </c>
      <c r="O136" s="5"/>
      <c r="P136" s="6">
        <f t="shared" si="48"/>
        <v>4109.49</v>
      </c>
      <c r="Q136" s="7">
        <v>40</v>
      </c>
      <c r="R136" s="6">
        <f aca="true" t="shared" si="50" ref="R136:R142">R137+Q136</f>
        <v>1881.17</v>
      </c>
      <c r="S136" s="8">
        <f aca="true" t="shared" si="51" ref="S136:S143">P136+R136</f>
        <v>5990.66</v>
      </c>
      <c r="T136" s="5">
        <v>8096.87</v>
      </c>
      <c r="U136" s="9">
        <f t="shared" si="49"/>
        <v>14087.529999999999</v>
      </c>
    </row>
    <row r="137" spans="1:21" ht="15">
      <c r="A137" t="s">
        <v>70</v>
      </c>
      <c r="B137" s="5">
        <v>95</v>
      </c>
      <c r="C137" s="5"/>
      <c r="D137" s="5"/>
      <c r="E137" s="5"/>
      <c r="F137" s="5"/>
      <c r="G137" s="5">
        <f t="shared" si="46"/>
        <v>95</v>
      </c>
      <c r="H137" s="5"/>
      <c r="I137" s="5"/>
      <c r="J137" s="5"/>
      <c r="K137" s="5"/>
      <c r="L137" s="5"/>
      <c r="M137" s="5">
        <f t="shared" si="47"/>
        <v>0</v>
      </c>
      <c r="N137" t="s">
        <v>72</v>
      </c>
      <c r="O137" s="5"/>
      <c r="P137" s="6">
        <f t="shared" si="48"/>
        <v>4109.49</v>
      </c>
      <c r="Q137" s="7">
        <v>95</v>
      </c>
      <c r="R137" s="6">
        <f t="shared" si="50"/>
        <v>1841.17</v>
      </c>
      <c r="S137" s="8">
        <f t="shared" si="51"/>
        <v>5950.66</v>
      </c>
      <c r="T137" s="5">
        <v>8096.87</v>
      </c>
      <c r="U137" s="9">
        <f t="shared" si="49"/>
        <v>14047.529999999999</v>
      </c>
    </row>
    <row r="138" spans="1:21" ht="15">
      <c r="A138" t="s">
        <v>70</v>
      </c>
      <c r="B138" s="5">
        <v>95</v>
      </c>
      <c r="C138" s="5"/>
      <c r="D138" s="5"/>
      <c r="E138" s="5"/>
      <c r="F138" s="5"/>
      <c r="G138" s="5">
        <f t="shared" si="46"/>
        <v>95</v>
      </c>
      <c r="H138" s="5"/>
      <c r="I138" s="5"/>
      <c r="J138" s="5"/>
      <c r="K138" s="5"/>
      <c r="L138" s="5"/>
      <c r="M138" s="5">
        <f t="shared" si="47"/>
        <v>0</v>
      </c>
      <c r="N138" t="s">
        <v>71</v>
      </c>
      <c r="O138" s="5"/>
      <c r="P138" s="6">
        <f t="shared" si="48"/>
        <v>4109.49</v>
      </c>
      <c r="Q138" s="7">
        <v>95</v>
      </c>
      <c r="R138" s="6">
        <f t="shared" si="50"/>
        <v>1746.17</v>
      </c>
      <c r="S138" s="8">
        <f t="shared" si="51"/>
        <v>5855.66</v>
      </c>
      <c r="T138" s="5">
        <v>8096.87</v>
      </c>
      <c r="U138" s="9">
        <f t="shared" si="49"/>
        <v>13952.529999999999</v>
      </c>
    </row>
    <row r="139" spans="1:21" ht="15">
      <c r="A139" t="s">
        <v>67</v>
      </c>
      <c r="B139" s="5">
        <v>95</v>
      </c>
      <c r="C139" s="5"/>
      <c r="D139" s="5"/>
      <c r="E139" s="5"/>
      <c r="F139" s="5"/>
      <c r="G139" s="5">
        <f t="shared" si="46"/>
        <v>95</v>
      </c>
      <c r="H139" s="5"/>
      <c r="I139" s="5"/>
      <c r="J139" s="5"/>
      <c r="K139" s="5">
        <v>3.06</v>
      </c>
      <c r="L139" s="5"/>
      <c r="M139" s="5">
        <f t="shared" si="47"/>
        <v>3.06</v>
      </c>
      <c r="N139" t="s">
        <v>69</v>
      </c>
      <c r="O139" s="5">
        <v>91.94</v>
      </c>
      <c r="P139" s="6">
        <f t="shared" si="48"/>
        <v>4109.49</v>
      </c>
      <c r="Q139" s="7"/>
      <c r="R139" s="6">
        <f t="shared" si="50"/>
        <v>1651.17</v>
      </c>
      <c r="S139" s="8">
        <f t="shared" si="51"/>
        <v>5760.66</v>
      </c>
      <c r="T139" s="5">
        <v>8096.87</v>
      </c>
      <c r="U139" s="9">
        <f t="shared" si="49"/>
        <v>13857.529999999999</v>
      </c>
    </row>
    <row r="140" spans="1:21" ht="15">
      <c r="A140" t="s">
        <v>67</v>
      </c>
      <c r="B140" s="5">
        <v>95</v>
      </c>
      <c r="C140" s="5"/>
      <c r="D140" s="5"/>
      <c r="E140" s="5"/>
      <c r="F140" s="5"/>
      <c r="G140" s="5">
        <f t="shared" si="46"/>
        <v>95</v>
      </c>
      <c r="H140" s="5"/>
      <c r="I140" s="5"/>
      <c r="J140" s="5"/>
      <c r="K140" s="5">
        <v>3.06</v>
      </c>
      <c r="L140" s="5"/>
      <c r="M140" s="5">
        <f t="shared" si="47"/>
        <v>3.06</v>
      </c>
      <c r="N140" t="s">
        <v>68</v>
      </c>
      <c r="O140" s="5">
        <v>91.94</v>
      </c>
      <c r="P140" s="6">
        <f t="shared" si="48"/>
        <v>4017.55</v>
      </c>
      <c r="Q140" s="7"/>
      <c r="R140" s="6">
        <f t="shared" si="50"/>
        <v>1651.17</v>
      </c>
      <c r="S140" s="8">
        <f t="shared" si="51"/>
        <v>5668.72</v>
      </c>
      <c r="T140" s="5">
        <v>8096.87</v>
      </c>
      <c r="U140" s="9">
        <f t="shared" si="49"/>
        <v>13765.59</v>
      </c>
    </row>
    <row r="141" spans="1:21" ht="15">
      <c r="A141" t="s">
        <v>65</v>
      </c>
      <c r="B141" s="5">
        <v>95</v>
      </c>
      <c r="C141" s="5"/>
      <c r="D141" s="5"/>
      <c r="E141" s="5"/>
      <c r="F141" s="5"/>
      <c r="G141" s="5">
        <f t="shared" si="46"/>
        <v>95</v>
      </c>
      <c r="H141" s="5"/>
      <c r="I141" s="5"/>
      <c r="J141" s="5"/>
      <c r="K141" s="5">
        <v>3.06</v>
      </c>
      <c r="L141" s="5"/>
      <c r="M141" s="5">
        <f t="shared" si="47"/>
        <v>3.06</v>
      </c>
      <c r="N141" t="s">
        <v>66</v>
      </c>
      <c r="O141" s="5">
        <v>91.94</v>
      </c>
      <c r="P141" s="6">
        <f t="shared" si="48"/>
        <v>3925.61</v>
      </c>
      <c r="Q141" s="7"/>
      <c r="R141" s="6">
        <f t="shared" si="50"/>
        <v>1651.17</v>
      </c>
      <c r="S141" s="8">
        <f t="shared" si="51"/>
        <v>5576.780000000001</v>
      </c>
      <c r="T141" s="5">
        <v>8096.87</v>
      </c>
      <c r="U141" s="9">
        <f t="shared" si="49"/>
        <v>13673.650000000001</v>
      </c>
    </row>
    <row r="142" spans="1:21" ht="15">
      <c r="A142" t="s">
        <v>63</v>
      </c>
      <c r="B142" s="5"/>
      <c r="C142" s="5"/>
      <c r="D142" s="5">
        <v>60</v>
      </c>
      <c r="E142" s="5"/>
      <c r="F142" s="5"/>
      <c r="G142" s="5">
        <f t="shared" si="46"/>
        <v>60</v>
      </c>
      <c r="H142" s="5"/>
      <c r="I142" s="5"/>
      <c r="J142" s="5"/>
      <c r="K142" s="5">
        <v>2.04</v>
      </c>
      <c r="L142" s="5"/>
      <c r="M142" s="5">
        <f t="shared" si="47"/>
        <v>2.04</v>
      </c>
      <c r="N142" t="s">
        <v>64</v>
      </c>
      <c r="O142" s="5">
        <v>57.96</v>
      </c>
      <c r="P142" s="6">
        <f t="shared" si="48"/>
        <v>3833.67</v>
      </c>
      <c r="Q142" s="7"/>
      <c r="R142" s="6">
        <f t="shared" si="50"/>
        <v>1651.17</v>
      </c>
      <c r="S142" s="8">
        <f t="shared" si="51"/>
        <v>5484.84</v>
      </c>
      <c r="T142" s="5">
        <v>8096.87</v>
      </c>
      <c r="U142" s="9">
        <f t="shared" si="49"/>
        <v>13581.71</v>
      </c>
    </row>
    <row r="143" spans="1:21" ht="15">
      <c r="A143" t="s">
        <v>61</v>
      </c>
      <c r="B143" s="5"/>
      <c r="C143" s="5"/>
      <c r="D143" s="5">
        <v>10</v>
      </c>
      <c r="E143" s="5"/>
      <c r="F143" s="5"/>
      <c r="G143" s="5">
        <f t="shared" si="46"/>
        <v>10</v>
      </c>
      <c r="H143" s="5"/>
      <c r="I143" s="5"/>
      <c r="J143" s="5"/>
      <c r="K143" s="5">
        <v>0.59</v>
      </c>
      <c r="L143" s="5"/>
      <c r="M143" s="5">
        <f t="shared" si="47"/>
        <v>0.59</v>
      </c>
      <c r="N143" t="s">
        <v>62</v>
      </c>
      <c r="O143" s="5">
        <v>9.41</v>
      </c>
      <c r="P143" s="6">
        <f>P145+O143</f>
        <v>3775.71</v>
      </c>
      <c r="Q143" s="7"/>
      <c r="R143" s="6">
        <f>R145+Q143</f>
        <v>1651.17</v>
      </c>
      <c r="S143" s="8">
        <f t="shared" si="51"/>
        <v>5426.88</v>
      </c>
      <c r="T143" s="5">
        <v>8096.87</v>
      </c>
      <c r="U143" s="9">
        <f t="shared" si="49"/>
        <v>13523.75</v>
      </c>
    </row>
    <row r="144" spans="1:21" ht="15">
      <c r="A144" t="s">
        <v>122</v>
      </c>
      <c r="B144" s="5"/>
      <c r="C144" s="5">
        <v>206.92</v>
      </c>
      <c r="D144" s="5"/>
      <c r="E144" s="5"/>
      <c r="F144" s="5"/>
      <c r="G144" s="5">
        <f t="shared" si="46"/>
        <v>206.92</v>
      </c>
      <c r="H144" s="5"/>
      <c r="I144" s="5">
        <v>206.92</v>
      </c>
      <c r="J144" s="5"/>
      <c r="K144" s="5"/>
      <c r="L144" s="5"/>
      <c r="M144" s="5">
        <f aca="true" t="shared" si="52" ref="M144:M159">SUM(H144:L144)</f>
        <v>206.92</v>
      </c>
      <c r="N144" t="s">
        <v>121</v>
      </c>
      <c r="O144" s="5"/>
      <c r="P144" s="6">
        <v>3766.3</v>
      </c>
      <c r="Q144" s="7"/>
      <c r="R144" s="6">
        <v>1651.17</v>
      </c>
      <c r="S144" s="8">
        <f aca="true" t="shared" si="53" ref="S144:S159">P144+R144</f>
        <v>5417.47</v>
      </c>
      <c r="T144" s="5">
        <v>8096.87</v>
      </c>
      <c r="U144" s="9">
        <f t="shared" si="49"/>
        <v>13514.34</v>
      </c>
    </row>
    <row r="145" spans="1:21" ht="15">
      <c r="A145" s="2" t="s">
        <v>31</v>
      </c>
      <c r="B145" s="5"/>
      <c r="C145" s="5"/>
      <c r="D145" s="5"/>
      <c r="E145" s="5"/>
      <c r="F145" s="5"/>
      <c r="G145" s="5">
        <f t="shared" si="46"/>
        <v>0</v>
      </c>
      <c r="H145" s="5"/>
      <c r="I145" s="5"/>
      <c r="J145" s="5"/>
      <c r="K145" s="5">
        <v>30</v>
      </c>
      <c r="L145" s="5"/>
      <c r="M145" s="5">
        <f t="shared" si="52"/>
        <v>30</v>
      </c>
      <c r="N145" s="2" t="s">
        <v>32</v>
      </c>
      <c r="O145" s="5">
        <v>-30</v>
      </c>
      <c r="P145" s="6">
        <f>P147+O145</f>
        <v>3766.3</v>
      </c>
      <c r="Q145" s="7"/>
      <c r="R145" s="6">
        <f>R147+Q145</f>
        <v>1651.17</v>
      </c>
      <c r="S145" s="8">
        <f t="shared" si="53"/>
        <v>5417.47</v>
      </c>
      <c r="T145" s="5">
        <v>8096.87</v>
      </c>
      <c r="U145" s="9">
        <f aca="true" t="shared" si="54" ref="U145:U159">SUM(S145:T145)</f>
        <v>13514.34</v>
      </c>
    </row>
    <row r="146" spans="1:21" ht="15">
      <c r="A146" s="2" t="s">
        <v>124</v>
      </c>
      <c r="B146" s="5"/>
      <c r="C146" s="5">
        <v>20</v>
      </c>
      <c r="D146" s="5"/>
      <c r="E146" s="5"/>
      <c r="F146" s="5"/>
      <c r="G146" s="5">
        <f t="shared" si="46"/>
        <v>20</v>
      </c>
      <c r="H146" s="5"/>
      <c r="I146" s="5"/>
      <c r="J146" s="5">
        <v>20</v>
      </c>
      <c r="K146" s="5"/>
      <c r="L146" s="5"/>
      <c r="M146" s="5">
        <f t="shared" si="52"/>
        <v>20</v>
      </c>
      <c r="N146" s="2" t="s">
        <v>123</v>
      </c>
      <c r="O146" s="5"/>
      <c r="P146" s="6">
        <v>3796.3</v>
      </c>
      <c r="Q146" s="7"/>
      <c r="R146" s="6">
        <v>1651.17</v>
      </c>
      <c r="S146" s="8">
        <f>P146+R146</f>
        <v>5447.47</v>
      </c>
      <c r="T146" s="5">
        <v>8096.87</v>
      </c>
      <c r="U146" s="9">
        <f>SUM(S146:T146)</f>
        <v>13544.34</v>
      </c>
    </row>
    <row r="147" spans="1:21" ht="15">
      <c r="A147" s="2" t="s">
        <v>33</v>
      </c>
      <c r="B147" s="5"/>
      <c r="C147" s="5"/>
      <c r="D147" s="5"/>
      <c r="E147" s="5">
        <v>0.69</v>
      </c>
      <c r="F147" s="5"/>
      <c r="G147" s="5">
        <f t="shared" si="46"/>
        <v>0.69</v>
      </c>
      <c r="H147" s="5"/>
      <c r="I147" s="5"/>
      <c r="J147" s="5"/>
      <c r="K147" s="5"/>
      <c r="L147" s="5">
        <v>0.69</v>
      </c>
      <c r="M147" s="5">
        <f t="shared" si="52"/>
        <v>0.69</v>
      </c>
      <c r="N147" s="2" t="s">
        <v>34</v>
      </c>
      <c r="O147" s="5"/>
      <c r="P147" s="6">
        <f aca="true" t="shared" si="55" ref="P147:P158">P148+O147</f>
        <v>3796.3</v>
      </c>
      <c r="Q147" s="7"/>
      <c r="R147" s="6">
        <f aca="true" t="shared" si="56" ref="R147:R158">R148+Q147</f>
        <v>1651.17</v>
      </c>
      <c r="S147" s="8">
        <f t="shared" si="53"/>
        <v>5447.47</v>
      </c>
      <c r="T147" s="5">
        <v>8096.87</v>
      </c>
      <c r="U147" s="9">
        <f t="shared" si="54"/>
        <v>13544.34</v>
      </c>
    </row>
    <row r="148" spans="1:21" ht="15">
      <c r="A148" s="2" t="s">
        <v>35</v>
      </c>
      <c r="B148" s="5">
        <v>95</v>
      </c>
      <c r="C148" s="5"/>
      <c r="D148" s="5"/>
      <c r="E148" s="5"/>
      <c r="F148" s="5"/>
      <c r="G148" s="5">
        <v>95</v>
      </c>
      <c r="H148" s="5"/>
      <c r="I148" s="5"/>
      <c r="J148" s="5"/>
      <c r="K148" s="5">
        <v>3.33</v>
      </c>
      <c r="L148" s="5"/>
      <c r="M148" s="5">
        <f t="shared" si="52"/>
        <v>3.33</v>
      </c>
      <c r="N148" s="2" t="s">
        <v>36</v>
      </c>
      <c r="O148" s="5">
        <v>91.67</v>
      </c>
      <c r="P148" s="6">
        <f t="shared" si="55"/>
        <v>3796.3</v>
      </c>
      <c r="Q148" s="7"/>
      <c r="R148" s="6">
        <f t="shared" si="56"/>
        <v>1651.17</v>
      </c>
      <c r="S148" s="8">
        <f t="shared" si="53"/>
        <v>5447.47</v>
      </c>
      <c r="T148" s="5">
        <v>8096.18</v>
      </c>
      <c r="U148" s="9">
        <f t="shared" si="54"/>
        <v>13543.650000000001</v>
      </c>
    </row>
    <row r="149" spans="1:21" ht="15">
      <c r="A149" s="2" t="s">
        <v>37</v>
      </c>
      <c r="B149" s="5">
        <v>95</v>
      </c>
      <c r="C149" s="5"/>
      <c r="D149" s="5"/>
      <c r="E149" s="5"/>
      <c r="F149" s="5"/>
      <c r="G149" s="5">
        <v>95</v>
      </c>
      <c r="H149" s="5"/>
      <c r="I149" s="5"/>
      <c r="J149" s="5"/>
      <c r="K149" s="5">
        <v>3.06</v>
      </c>
      <c r="L149" s="5"/>
      <c r="M149" s="5">
        <f t="shared" si="52"/>
        <v>3.06</v>
      </c>
      <c r="N149" s="2" t="s">
        <v>38</v>
      </c>
      <c r="O149" s="5">
        <v>91.94</v>
      </c>
      <c r="P149" s="6">
        <f t="shared" si="55"/>
        <v>3704.63</v>
      </c>
      <c r="Q149" s="7"/>
      <c r="R149" s="6">
        <f t="shared" si="56"/>
        <v>1651.17</v>
      </c>
      <c r="S149" s="8">
        <f t="shared" si="53"/>
        <v>5355.8</v>
      </c>
      <c r="T149" s="5">
        <v>8096.18</v>
      </c>
      <c r="U149" s="9">
        <f t="shared" si="54"/>
        <v>13451.98</v>
      </c>
    </row>
    <row r="150" spans="1:21" ht="15">
      <c r="A150" s="2" t="s">
        <v>39</v>
      </c>
      <c r="B150" s="5">
        <v>95</v>
      </c>
      <c r="C150" s="5"/>
      <c r="D150" s="5"/>
      <c r="E150" s="5"/>
      <c r="F150" s="5"/>
      <c r="G150" s="5">
        <v>95</v>
      </c>
      <c r="H150" s="5"/>
      <c r="I150" s="5"/>
      <c r="J150" s="5"/>
      <c r="K150" s="5">
        <v>3.06</v>
      </c>
      <c r="L150" s="5"/>
      <c r="M150" s="5">
        <f t="shared" si="52"/>
        <v>3.06</v>
      </c>
      <c r="N150" s="2" t="s">
        <v>40</v>
      </c>
      <c r="O150" s="5">
        <v>91.94</v>
      </c>
      <c r="P150" s="6">
        <f t="shared" si="55"/>
        <v>3612.69</v>
      </c>
      <c r="Q150" s="7"/>
      <c r="R150" s="6">
        <f t="shared" si="56"/>
        <v>1651.17</v>
      </c>
      <c r="S150" s="8">
        <f t="shared" si="53"/>
        <v>5263.860000000001</v>
      </c>
      <c r="T150" s="5">
        <v>8096.18</v>
      </c>
      <c r="U150" s="9">
        <f t="shared" si="54"/>
        <v>13360.04</v>
      </c>
    </row>
    <row r="151" spans="1:21" ht="15">
      <c r="A151" s="2" t="s">
        <v>41</v>
      </c>
      <c r="B151" s="5">
        <v>95</v>
      </c>
      <c r="C151" s="5"/>
      <c r="D151" s="5"/>
      <c r="E151" s="5"/>
      <c r="F151" s="5"/>
      <c r="G151" s="5">
        <v>95</v>
      </c>
      <c r="H151" s="5"/>
      <c r="I151" s="5"/>
      <c r="J151" s="5"/>
      <c r="K151" s="5">
        <v>3.06</v>
      </c>
      <c r="L151" s="5"/>
      <c r="M151" s="5">
        <f t="shared" si="52"/>
        <v>3.06</v>
      </c>
      <c r="N151" s="2" t="s">
        <v>42</v>
      </c>
      <c r="O151" s="5">
        <v>91.94</v>
      </c>
      <c r="P151" s="6">
        <f t="shared" si="55"/>
        <v>3520.75</v>
      </c>
      <c r="Q151" s="7"/>
      <c r="R151" s="6">
        <f t="shared" si="56"/>
        <v>1651.17</v>
      </c>
      <c r="S151" s="8">
        <f t="shared" si="53"/>
        <v>5171.92</v>
      </c>
      <c r="T151" s="5">
        <v>8096.18</v>
      </c>
      <c r="U151" s="9">
        <f t="shared" si="54"/>
        <v>13268.1</v>
      </c>
    </row>
    <row r="152" spans="1:21" ht="15">
      <c r="A152" s="2" t="s">
        <v>41</v>
      </c>
      <c r="B152" s="5">
        <v>95</v>
      </c>
      <c r="C152" s="5"/>
      <c r="D152" s="5"/>
      <c r="E152" s="5"/>
      <c r="F152" s="5"/>
      <c r="G152" s="5">
        <f aca="true" t="shared" si="57" ref="G152:G159">SUM(B152:F152)</f>
        <v>95</v>
      </c>
      <c r="H152" s="5"/>
      <c r="I152" s="5"/>
      <c r="J152" s="5"/>
      <c r="K152" s="5">
        <v>3.06</v>
      </c>
      <c r="L152" s="5"/>
      <c r="M152" s="5">
        <f t="shared" si="52"/>
        <v>3.06</v>
      </c>
      <c r="N152" s="2" t="s">
        <v>43</v>
      </c>
      <c r="O152" s="5">
        <v>91.94</v>
      </c>
      <c r="P152" s="6">
        <f t="shared" si="55"/>
        <v>3428.81</v>
      </c>
      <c r="Q152" s="7"/>
      <c r="R152" s="6">
        <f t="shared" si="56"/>
        <v>1651.17</v>
      </c>
      <c r="S152" s="8">
        <f t="shared" si="53"/>
        <v>5079.98</v>
      </c>
      <c r="T152" s="5">
        <v>8096.18</v>
      </c>
      <c r="U152" s="9">
        <f t="shared" si="54"/>
        <v>13176.16</v>
      </c>
    </row>
    <row r="153" spans="1:21" ht="15">
      <c r="A153" s="2" t="s">
        <v>44</v>
      </c>
      <c r="B153" s="5"/>
      <c r="C153" s="5"/>
      <c r="D153" s="5"/>
      <c r="E153" s="5"/>
      <c r="F153" s="5"/>
      <c r="G153" s="5">
        <f t="shared" si="57"/>
        <v>0</v>
      </c>
      <c r="H153" s="5"/>
      <c r="I153" s="5"/>
      <c r="J153" s="5"/>
      <c r="K153" s="5">
        <v>30</v>
      </c>
      <c r="L153" s="5"/>
      <c r="M153" s="5">
        <f t="shared" si="52"/>
        <v>30</v>
      </c>
      <c r="N153" s="2" t="s">
        <v>32</v>
      </c>
      <c r="O153" s="5">
        <v>-30</v>
      </c>
      <c r="P153" s="6">
        <f t="shared" si="55"/>
        <v>3336.87</v>
      </c>
      <c r="Q153" s="7"/>
      <c r="R153" s="6">
        <f t="shared" si="56"/>
        <v>1651.17</v>
      </c>
      <c r="S153" s="8">
        <f t="shared" si="53"/>
        <v>4988.04</v>
      </c>
      <c r="T153" s="5">
        <v>8096.18</v>
      </c>
      <c r="U153" s="9">
        <f t="shared" si="54"/>
        <v>13084.220000000001</v>
      </c>
    </row>
    <row r="154" spans="1:21" ht="15">
      <c r="A154" s="2" t="s">
        <v>44</v>
      </c>
      <c r="B154" s="5"/>
      <c r="C154" s="5"/>
      <c r="D154" s="5">
        <v>40</v>
      </c>
      <c r="E154" s="5"/>
      <c r="F154" s="5"/>
      <c r="G154" s="5">
        <f t="shared" si="57"/>
        <v>40</v>
      </c>
      <c r="H154" s="5"/>
      <c r="I154" s="5"/>
      <c r="J154" s="5"/>
      <c r="K154" s="5">
        <v>1.46</v>
      </c>
      <c r="L154" s="5"/>
      <c r="M154" s="5">
        <f t="shared" si="52"/>
        <v>1.46</v>
      </c>
      <c r="N154" s="2" t="s">
        <v>45</v>
      </c>
      <c r="O154" s="5">
        <v>38.54</v>
      </c>
      <c r="P154" s="6">
        <f t="shared" si="55"/>
        <v>3366.87</v>
      </c>
      <c r="Q154" s="7"/>
      <c r="R154" s="6">
        <f t="shared" si="56"/>
        <v>1651.17</v>
      </c>
      <c r="S154" s="8">
        <f t="shared" si="53"/>
        <v>5018.04</v>
      </c>
      <c r="T154" s="5">
        <v>8096.18</v>
      </c>
      <c r="U154" s="9">
        <f t="shared" si="54"/>
        <v>13114.220000000001</v>
      </c>
    </row>
    <row r="155" spans="1:21" ht="15">
      <c r="A155" s="2" t="s">
        <v>44</v>
      </c>
      <c r="B155" s="5"/>
      <c r="C155" s="5"/>
      <c r="D155" s="5">
        <v>40</v>
      </c>
      <c r="E155" s="5"/>
      <c r="F155" s="5"/>
      <c r="G155" s="5">
        <f t="shared" si="57"/>
        <v>40</v>
      </c>
      <c r="H155" s="5"/>
      <c r="I155" s="5"/>
      <c r="J155" s="5"/>
      <c r="K155" s="5">
        <v>1.46</v>
      </c>
      <c r="L155" s="5"/>
      <c r="M155" s="5">
        <f t="shared" si="52"/>
        <v>1.46</v>
      </c>
      <c r="N155" s="2" t="s">
        <v>46</v>
      </c>
      <c r="O155" s="5">
        <v>38.54</v>
      </c>
      <c r="P155" s="6">
        <f>P157+O155</f>
        <v>3328.33</v>
      </c>
      <c r="Q155" s="7"/>
      <c r="R155" s="6">
        <f>R157+Q155</f>
        <v>1651.17</v>
      </c>
      <c r="S155" s="8">
        <f t="shared" si="53"/>
        <v>4979.5</v>
      </c>
      <c r="T155" s="5">
        <v>8096.18</v>
      </c>
      <c r="U155" s="9">
        <f t="shared" si="54"/>
        <v>13075.68</v>
      </c>
    </row>
    <row r="156" spans="1:21" ht="15">
      <c r="A156" s="2" t="s">
        <v>47</v>
      </c>
      <c r="B156" s="5"/>
      <c r="C156" s="5">
        <v>20</v>
      </c>
      <c r="D156" s="5"/>
      <c r="E156" s="5"/>
      <c r="F156" s="5"/>
      <c r="G156" s="5">
        <f>SUM(B156:F156)</f>
        <v>20</v>
      </c>
      <c r="H156" s="5"/>
      <c r="I156" s="5"/>
      <c r="J156" s="5">
        <v>20</v>
      </c>
      <c r="K156" s="5"/>
      <c r="L156" s="5"/>
      <c r="M156" s="5">
        <f>SUM(H156:L156)</f>
        <v>20</v>
      </c>
      <c r="N156" s="2" t="s">
        <v>123</v>
      </c>
      <c r="O156" s="5"/>
      <c r="P156" s="6">
        <v>3289.79</v>
      </c>
      <c r="Q156" s="7"/>
      <c r="R156" s="6">
        <v>1651.17</v>
      </c>
      <c r="S156" s="8">
        <v>4940.96</v>
      </c>
      <c r="T156" s="5">
        <v>8096.18</v>
      </c>
      <c r="U156" s="9">
        <f>SUM(S156:T156)</f>
        <v>13037.14</v>
      </c>
    </row>
    <row r="157" spans="1:21" ht="15">
      <c r="A157" s="2" t="s">
        <v>47</v>
      </c>
      <c r="B157" s="5"/>
      <c r="C157" s="5"/>
      <c r="D157" s="5">
        <v>60</v>
      </c>
      <c r="E157" s="5"/>
      <c r="F157" s="5"/>
      <c r="G157" s="5">
        <f t="shared" si="57"/>
        <v>60</v>
      </c>
      <c r="H157" s="5"/>
      <c r="I157" s="5"/>
      <c r="J157" s="5"/>
      <c r="K157" s="5">
        <v>2.04</v>
      </c>
      <c r="L157" s="5"/>
      <c r="M157" s="5">
        <f t="shared" si="52"/>
        <v>2.04</v>
      </c>
      <c r="N157" s="2" t="s">
        <v>48</v>
      </c>
      <c r="O157" s="5">
        <v>57.96</v>
      </c>
      <c r="P157" s="6">
        <f t="shared" si="55"/>
        <v>3289.79</v>
      </c>
      <c r="Q157" s="7"/>
      <c r="R157" s="6">
        <f t="shared" si="56"/>
        <v>1651.17</v>
      </c>
      <c r="S157" s="8">
        <f t="shared" si="53"/>
        <v>4940.96</v>
      </c>
      <c r="T157" s="5">
        <v>8096.18</v>
      </c>
      <c r="U157" s="9">
        <f t="shared" si="54"/>
        <v>13037.14</v>
      </c>
    </row>
    <row r="158" spans="1:21" ht="15">
      <c r="A158" s="2" t="s">
        <v>47</v>
      </c>
      <c r="B158" s="5"/>
      <c r="C158" s="5"/>
      <c r="D158" s="5">
        <v>40</v>
      </c>
      <c r="E158" s="5"/>
      <c r="F158" s="5"/>
      <c r="G158" s="5">
        <f t="shared" si="57"/>
        <v>40</v>
      </c>
      <c r="H158" s="5"/>
      <c r="I158" s="5"/>
      <c r="J158" s="5"/>
      <c r="K158" s="5">
        <v>1.46</v>
      </c>
      <c r="L158" s="5"/>
      <c r="M158" s="5">
        <f t="shared" si="52"/>
        <v>1.46</v>
      </c>
      <c r="N158" s="2" t="s">
        <v>49</v>
      </c>
      <c r="O158" s="5">
        <v>38.54</v>
      </c>
      <c r="P158" s="6">
        <f t="shared" si="55"/>
        <v>3231.83</v>
      </c>
      <c r="Q158" s="7"/>
      <c r="R158" s="6">
        <f t="shared" si="56"/>
        <v>1651.17</v>
      </c>
      <c r="S158" s="8">
        <f t="shared" si="53"/>
        <v>4883</v>
      </c>
      <c r="T158" s="5">
        <v>8096.18</v>
      </c>
      <c r="U158" s="9">
        <f t="shared" si="54"/>
        <v>12979.18</v>
      </c>
    </row>
    <row r="159" spans="1:21" ht="15">
      <c r="A159" s="2" t="s">
        <v>47</v>
      </c>
      <c r="B159" s="5"/>
      <c r="C159" s="5"/>
      <c r="D159" s="5"/>
      <c r="E159" s="5"/>
      <c r="F159" s="5"/>
      <c r="G159" s="5">
        <f t="shared" si="57"/>
        <v>0</v>
      </c>
      <c r="H159" s="5"/>
      <c r="I159" s="5"/>
      <c r="J159" s="5"/>
      <c r="K159" s="5"/>
      <c r="L159" s="5"/>
      <c r="M159" s="5">
        <f t="shared" si="52"/>
        <v>0</v>
      </c>
      <c r="N159" s="2" t="s">
        <v>210</v>
      </c>
      <c r="O159" s="5"/>
      <c r="P159" s="6">
        <v>3193.29</v>
      </c>
      <c r="Q159" s="7"/>
      <c r="R159" s="6">
        <v>1651.17</v>
      </c>
      <c r="S159" s="8">
        <f t="shared" si="53"/>
        <v>4844.46</v>
      </c>
      <c r="T159" s="5">
        <v>8096.18</v>
      </c>
      <c r="U159" s="9">
        <f t="shared" si="54"/>
        <v>12940.64</v>
      </c>
    </row>
    <row r="160" spans="2:13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4" ht="15">
      <c r="A169" t="s">
        <v>21</v>
      </c>
      <c r="B169" s="1" t="s">
        <v>50</v>
      </c>
      <c r="C169" s="1" t="s">
        <v>51</v>
      </c>
      <c r="D169" s="1" t="s">
        <v>52</v>
      </c>
      <c r="E169" s="1"/>
      <c r="F169" s="1" t="s">
        <v>53</v>
      </c>
      <c r="G169" s="1" t="s">
        <v>54</v>
      </c>
      <c r="H169" s="1" t="s">
        <v>55</v>
      </c>
      <c r="I169" s="1" t="s">
        <v>56</v>
      </c>
      <c r="J169" s="1" t="s">
        <v>57</v>
      </c>
      <c r="K169" s="1" t="s">
        <v>58</v>
      </c>
      <c r="L169" t="s">
        <v>59</v>
      </c>
      <c r="N169" t="s">
        <v>30</v>
      </c>
    </row>
    <row r="170" spans="1:13" ht="15">
      <c r="A170" t="s">
        <v>60</v>
      </c>
      <c r="B170" s="1">
        <f>SUM(B3:B169)</f>
        <v>5795</v>
      </c>
      <c r="C170" s="1">
        <f>SUM(C3:C169)</f>
        <v>1422.92</v>
      </c>
      <c r="D170" s="1">
        <f>SUM(D3:D169)</f>
        <v>1235</v>
      </c>
      <c r="E170" s="1"/>
      <c r="F170" s="1">
        <f aca="true" t="shared" si="58" ref="F170:L170">SUM(F3:F169)</f>
        <v>0</v>
      </c>
      <c r="G170" s="1">
        <f t="shared" si="58"/>
        <v>8461.08</v>
      </c>
      <c r="H170" s="1">
        <f t="shared" si="58"/>
        <v>6545</v>
      </c>
      <c r="I170" s="1">
        <f t="shared" si="58"/>
        <v>1328.45</v>
      </c>
      <c r="J170" s="1">
        <f t="shared" si="58"/>
        <v>240</v>
      </c>
      <c r="K170" s="1">
        <f t="shared" si="58"/>
        <v>547.32</v>
      </c>
      <c r="L170" s="1">
        <f t="shared" si="58"/>
        <v>8.159999999999998</v>
      </c>
      <c r="M170" s="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Cundiff</dc:creator>
  <cp:keywords/>
  <dc:description/>
  <cp:lastModifiedBy>Dave Cundiff</cp:lastModifiedBy>
  <cp:lastPrinted>2012-04-19T01:37:52Z</cp:lastPrinted>
  <dcterms:created xsi:type="dcterms:W3CDTF">2012-04-19T01:01:03Z</dcterms:created>
  <dcterms:modified xsi:type="dcterms:W3CDTF">2012-10-27T15:52:33Z</dcterms:modified>
  <cp:category/>
  <cp:version/>
  <cp:contentType/>
  <cp:contentStatus/>
</cp:coreProperties>
</file>